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885"/>
  </bookViews>
  <sheets>
    <sheet name="1" sheetId="5" r:id="rId1"/>
    <sheet name="2" sheetId="6" r:id="rId2"/>
  </sheets>
  <definedNames>
    <definedName name="_xlnm.Print_Area" localSheetId="0">'1'!$A$1:$Q$52</definedName>
  </definedNames>
  <calcPr calcId="152511"/>
</workbook>
</file>

<file path=xl/calcChain.xml><?xml version="1.0" encoding="utf-8"?>
<calcChain xmlns="http://schemas.openxmlformats.org/spreadsheetml/2006/main">
  <c r="G31" i="6" l="1"/>
  <c r="E16" i="6"/>
  <c r="O20" i="5" l="1"/>
  <c r="N20" i="5"/>
  <c r="O19" i="5"/>
  <c r="N19" i="5"/>
  <c r="M20" i="5"/>
  <c r="Q30" i="5"/>
  <c r="P30" i="5"/>
  <c r="M19" i="5"/>
  <c r="Q38" i="5"/>
  <c r="P38" i="5"/>
  <c r="P37" i="5"/>
  <c r="Q37" i="5"/>
  <c r="P20" i="5"/>
  <c r="Q20" i="5" l="1"/>
  <c r="G49" i="6"/>
  <c r="F47" i="6"/>
  <c r="G47" i="6" s="1"/>
  <c r="E47" i="6"/>
  <c r="E46" i="6" s="1"/>
  <c r="F36" i="6"/>
  <c r="F35" i="6" s="1"/>
  <c r="E36" i="6"/>
  <c r="E35" i="6"/>
  <c r="G27" i="6"/>
  <c r="F25" i="6"/>
  <c r="E25" i="6"/>
  <c r="E24" i="6" s="1"/>
  <c r="F23" i="6"/>
  <c r="E23" i="6"/>
  <c r="F22" i="6"/>
  <c r="E22" i="6"/>
  <c r="F21" i="6"/>
  <c r="E21" i="6"/>
  <c r="F20" i="6"/>
  <c r="E20" i="6"/>
  <c r="F19" i="6"/>
  <c r="G19" i="6" s="1"/>
  <c r="E19" i="6"/>
  <c r="F18" i="6"/>
  <c r="E18" i="6"/>
  <c r="F17" i="6"/>
  <c r="E17" i="6"/>
  <c r="E14" i="6" s="1"/>
  <c r="E13" i="6" s="1"/>
  <c r="F16" i="6"/>
  <c r="G16" i="6" l="1"/>
  <c r="G25" i="6"/>
  <c r="F46" i="6"/>
  <c r="G46" i="6" s="1"/>
  <c r="F14" i="6"/>
  <c r="F24" i="6"/>
  <c r="G24" i="6" s="1"/>
  <c r="G14" i="6" l="1"/>
  <c r="F13" i="6"/>
  <c r="G13" i="6" s="1"/>
  <c r="M50" i="5" l="1"/>
  <c r="O48" i="5" l="1"/>
  <c r="N48" i="5"/>
  <c r="O47" i="5"/>
  <c r="N47" i="5"/>
  <c r="M48" i="5"/>
  <c r="M47" i="5"/>
  <c r="M16" i="5" s="1"/>
  <c r="O16" i="5"/>
  <c r="Q50" i="5"/>
  <c r="P50" i="5"/>
  <c r="Q49" i="5"/>
  <c r="P49" i="5"/>
  <c r="Q34" i="5"/>
  <c r="P34" i="5"/>
  <c r="Q21" i="5"/>
  <c r="P21" i="5"/>
  <c r="O43" i="5"/>
  <c r="O42" i="5" s="1"/>
  <c r="N43" i="5"/>
  <c r="N42" i="5" s="1"/>
  <c r="M46" i="5"/>
  <c r="M43" i="5"/>
  <c r="M42" i="5" s="1"/>
  <c r="K35" i="5"/>
  <c r="J35" i="5"/>
  <c r="J36" i="5" s="1"/>
  <c r="I35" i="5"/>
  <c r="I36" i="5" s="1"/>
  <c r="H35" i="5"/>
  <c r="H36" i="5" s="1"/>
  <c r="L32" i="5"/>
  <c r="J32" i="5"/>
  <c r="I32" i="5"/>
  <c r="H32" i="5"/>
  <c r="M17" i="5" l="1"/>
  <c r="M15" i="5" s="1"/>
  <c r="P48" i="5"/>
  <c r="Q47" i="5"/>
  <c r="O46" i="5"/>
  <c r="P46" i="5" s="1"/>
  <c r="N16" i="5"/>
  <c r="Q16" i="5" s="1"/>
  <c r="P47" i="5"/>
  <c r="Q19" i="5"/>
  <c r="Q48" i="5"/>
  <c r="N46" i="5"/>
  <c r="P19" i="5"/>
  <c r="N18" i="5"/>
  <c r="P16" i="5"/>
  <c r="O18" i="5"/>
  <c r="N17" i="5"/>
  <c r="O17" i="5"/>
  <c r="M18" i="5"/>
  <c r="N15" i="5" l="1"/>
  <c r="Q46" i="5"/>
  <c r="Q18" i="5"/>
  <c r="P18" i="5"/>
  <c r="O15" i="5"/>
  <c r="P17" i="5"/>
  <c r="Q17" i="5"/>
  <c r="Q15" i="5" l="1"/>
  <c r="P15" i="5"/>
</calcChain>
</file>

<file path=xl/sharedStrings.xml><?xml version="1.0" encoding="utf-8"?>
<sst xmlns="http://schemas.openxmlformats.org/spreadsheetml/2006/main" count="232" uniqueCount="103">
  <si>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</si>
  <si>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</si>
  <si>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</si>
  <si>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</si>
  <si>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</si>
  <si>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ГРБС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</si>
  <si>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</si>
  <si>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</si>
  <si>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</si>
  <si>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</si>
  <si>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</si>
  <si>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</si>
  <si>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</si>
  <si>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</si>
  <si>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</si>
  <si>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МП</t>
  </si>
  <si>
    <t>Пп</t>
  </si>
  <si>
    <t>ОМ</t>
  </si>
  <si>
    <t>М</t>
  </si>
  <si>
    <t>И</t>
  </si>
  <si>
    <t>СОГЛАСОВАНО</t>
  </si>
  <si>
    <t xml:space="preserve">Управление финансов Администрации </t>
  </si>
  <si>
    <t>Форма 1. Отчет об использовании бюджетных ассигнований бюджета муниципального образования на реализацию</t>
  </si>
  <si>
    <t>09</t>
  </si>
  <si>
    <t>Всего</t>
  </si>
  <si>
    <t>1</t>
  </si>
  <si>
    <t>01</t>
  </si>
  <si>
    <t>02</t>
  </si>
  <si>
    <t>2</t>
  </si>
  <si>
    <t>3</t>
  </si>
  <si>
    <t>03</t>
  </si>
  <si>
    <t>Создание условий для развития физической культуры и спорта</t>
  </si>
  <si>
    <t>Развитие и модернизация объектов спорта</t>
  </si>
  <si>
    <t>Создание условий для оказания медицинской помощи населению, профилактика заболеваний и формирование здорового образа жизни</t>
  </si>
  <si>
    <t>11</t>
  </si>
  <si>
    <t>00</t>
  </si>
  <si>
    <t>муниципальной программы "Охрана здоровья и формирование здорового образа жизни населения,</t>
  </si>
  <si>
    <t>0210061500</t>
  </si>
  <si>
    <t>0220061510</t>
  </si>
  <si>
    <t>0230061520</t>
  </si>
  <si>
    <t>0210004220</t>
  </si>
  <si>
    <t xml:space="preserve">Профилактика немедицинского потребления наркотиков и других психоактивных веществ </t>
  </si>
  <si>
    <t>Организационно-методическая деятельность, направленная на профилактику наркомании и использование курительных смесей</t>
  </si>
  <si>
    <t>244, 612</t>
  </si>
  <si>
    <t>0230161520</t>
  </si>
  <si>
    <t>7</t>
  </si>
  <si>
    <t>Код аналитической программной классификации</t>
  </si>
  <si>
    <t xml:space="preserve">"Охрана здоровья и формирование здорового образа жизни населения, профилактика немедицинского потребления наркотиков и других психоактивных веществ"
</t>
  </si>
  <si>
    <t xml:space="preserve"> Администрация муниципального образования «Муниципальный округ Якшур-Бодьинский район Удмуртской Республики»  </t>
  </si>
  <si>
    <t xml:space="preserve"> Управление народного образования Администрации муниципального образования «Муниципальный округ Якшур-Бодьинский район Удмуртской Республики» </t>
  </si>
  <si>
    <t xml:space="preserve">0210000820  </t>
  </si>
  <si>
    <t>02100S0820</t>
  </si>
  <si>
    <t>0210060140</t>
  </si>
  <si>
    <t>04</t>
  </si>
  <si>
    <t>12</t>
  </si>
  <si>
    <t xml:space="preserve"> 0210060140</t>
  </si>
  <si>
    <t xml:space="preserve"> 0210063300</t>
  </si>
  <si>
    <t>0210060140       0210063300</t>
  </si>
  <si>
    <t xml:space="preserve">Управление народного образования Администрации муниципального образования «Муниципальный округ Якшур-Бодьинский район Удмуртской Республики» </t>
  </si>
  <si>
    <t>0210063300</t>
  </si>
  <si>
    <t>06</t>
  </si>
  <si>
    <t>Награждение спортсменов, отличившихся на республиканских соревнованиях</t>
  </si>
  <si>
    <t>Информирование населения муниципального образования  «Муниципальный округ Якшур-Бодьинский район Удмуртской Республики»   (далее – Якшур-Бодьинский район), в том числе через средства массовой информации, о возможности распространения социально значимых заболеваний и заболеваний, представляющих опасность для окружающих, на территории Якшур-Бодьинского района, а также информирование об угрозе возникновения и о возникновении эпидемий в соответствии с законодательством Российской Федерации и Удмуртской Республики</t>
  </si>
  <si>
    <t>Проведение дератизационных обработок в образовательных учреждениях</t>
  </si>
  <si>
    <t xml:space="preserve"> 0230061520</t>
  </si>
  <si>
    <t>Конкурс мультимедийных проектов по профилактике употребления наркотических веществ, курительных смесей и предупреждения ВИЧ-инфекции</t>
  </si>
  <si>
    <t xml:space="preserve">Управление народного образования Администрации муниципального образования «Муниципальный округ Якшур-Бодьинский район Удмуртской Республики»  </t>
  </si>
  <si>
    <t>Освещение средствами массовой информации проводимой антинаркотичекой политики в сфере борьбы с незаконным оборотом наркотиков, их немедицинским потреблением. Внедрение эффективных норм антинаркотической Интернет-рекламы (медийная, реклама в тематических блогах и на информационных сайтах, в социальных сетях)</t>
  </si>
  <si>
    <t xml:space="preserve">Администрация муниципального образования «Муниципальный округ Якшур-Бодьинский район Удмуртской Республики»  </t>
  </si>
  <si>
    <t>Бодьинский район Удмуртской Республики»</t>
  </si>
  <si>
    <t>МО «Муниципальный округ Якшур</t>
  </si>
  <si>
    <t>____________/ Шулепова Л.П.</t>
  </si>
  <si>
    <t>0210006790</t>
  </si>
  <si>
    <t>240, 612</t>
  </si>
  <si>
    <t>Форма 2. Отчет о расходах на реализацию целей муниципальной программы за счет всех источников финансирования</t>
  </si>
  <si>
    <t>(предоставляется по итогам квартала, полугодия, года)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</si>
  <si>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</si>
  <si>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</si>
  <si>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</si>
  <si>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</si>
  <si>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</si>
  <si>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</si>
  <si>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</si>
  <si>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</si>
  <si>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</si>
  <si>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 xml:space="preserve">субсидии из бюджета субъекта Удмуртской Республики </t>
  </si>
  <si>
    <t>субвенции из бюджета субъекта Удмуртской Республики</t>
  </si>
  <si>
    <t xml:space="preserve">субвенции из бюджетов поселений </t>
  </si>
  <si>
    <t>средства бюджетов поселений, входящих в состав муниципального образования "Якшур-Бодьинский район"</t>
  </si>
  <si>
    <t>иные источники</t>
  </si>
  <si>
    <t>бюджет муниципального образования "Якшур-Бодьинский район"</t>
  </si>
  <si>
    <t>собственные средства бюджета муниципального образования "Якшур-Бодьинский район"</t>
  </si>
  <si>
    <t>Профилактика немедицинского потребления наркотиков и других психоактивных веществ</t>
  </si>
  <si>
    <t>бюджет муниципального образования " Якшур-Бодьинский  район"</t>
  </si>
  <si>
    <t>собственные средства бюджета муниципального образования " Якшур-Бодьинский  район"</t>
  </si>
  <si>
    <t xml:space="preserve"> профилактика немедицинского потребеления наркотиков и других психоактивных веществ" по итогам 2024 года</t>
  </si>
  <si>
    <t>по итогам 2024 года</t>
  </si>
  <si>
    <t>02161S8810  02161S8811  02161S8812  02161S8813  02168S8810  02168S8811  02168S8812  02168S8813</t>
  </si>
  <si>
    <t xml:space="preserve">02167S8810  02167S8811  02167S8812  02167S8813  </t>
  </si>
  <si>
    <t>«Охрана здоровья и формирование здорового образа жизни населения»</t>
  </si>
  <si>
    <t xml:space="preserve"> иные межбюджетные трансферты из бюджета Удмуртской Республики</t>
  </si>
  <si>
    <t>средства бюджета Удмуртской Республики Российской Федерации, планируемые к привлечению</t>
  </si>
  <si>
    <t>«26» марта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</si>
</sst>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b/>
      <sz val="8.5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/>
      <right style="medium">
        <color rgb="FF595959"/>
      </right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1" fontId="8" fillId="0" borderId="7">
      <alignment horizontal="center" vertical="top" shrinkToFit="1"/>
    </xf>
    <xf numFmtId="0" fontId="1" fillId="0" borderId="0"/>
    <xf numFmtId="43" fontId="12" fillId="0" borderId="0" applyFont="0" applyFill="0" applyBorder="0" applyAlignment="0" applyProtection="0"/>
  </cellStyleXfs>
  <cellXfs count="15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7" fillId="0" borderId="0" xfId="1" applyFont="1" applyFill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left" vertical="center" wrapText="1"/>
    </xf>
    <xf numFmtId="0" fontId="6" fillId="3" borderId="1" xfId="3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top" wrapText="1"/>
    </xf>
    <xf numFmtId="0" fontId="6" fillId="0" borderId="2" xfId="3" applyFont="1" applyFill="1" applyBorder="1" applyAlignment="1">
      <alignment horizontal="center" vertical="top"/>
    </xf>
    <xf numFmtId="49" fontId="6" fillId="0" borderId="2" xfId="3" applyNumberFormat="1" applyFont="1" applyFill="1" applyBorder="1" applyAlignment="1">
      <alignment horizontal="center" vertical="top"/>
    </xf>
    <xf numFmtId="0" fontId="6" fillId="0" borderId="1" xfId="3" applyFont="1" applyFill="1" applyBorder="1" applyAlignment="1">
      <alignment vertical="top" wrapText="1"/>
    </xf>
    <xf numFmtId="0" fontId="6" fillId="0" borderId="2" xfId="3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vertical="top" wrapText="1"/>
    </xf>
    <xf numFmtId="49" fontId="2" fillId="0" borderId="1" xfId="3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5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vertical="top" wrapText="1"/>
    </xf>
    <xf numFmtId="49" fontId="2" fillId="3" borderId="2" xfId="3" applyNumberFormat="1" applyFont="1" applyFill="1" applyBorder="1" applyAlignment="1">
      <alignment horizontal="center" vertical="center"/>
    </xf>
    <xf numFmtId="49" fontId="6" fillId="3" borderId="2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left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49" fontId="2" fillId="3" borderId="5" xfId="3" applyNumberFormat="1" applyFont="1" applyFill="1" applyBorder="1" applyAlignment="1">
      <alignment horizontal="center" vertical="center"/>
    </xf>
    <xf numFmtId="49" fontId="6" fillId="3" borderId="5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6" fillId="0" borderId="5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vertical="center"/>
    </xf>
    <xf numFmtId="49" fontId="2" fillId="0" borderId="5" xfId="3" applyNumberFormat="1" applyFont="1" applyFill="1" applyBorder="1" applyAlignment="1">
      <alignment vertical="center"/>
    </xf>
    <xf numFmtId="49" fontId="2" fillId="0" borderId="5" xfId="3" applyNumberFormat="1" applyFont="1" applyFill="1" applyBorder="1" applyAlignment="1">
      <alignment vertical="center" wrapText="1"/>
    </xf>
    <xf numFmtId="0" fontId="2" fillId="0" borderId="5" xfId="3" applyFont="1" applyFill="1" applyBorder="1" applyAlignment="1">
      <alignment vertical="center" wrapText="1"/>
    </xf>
    <xf numFmtId="164" fontId="6" fillId="0" borderId="2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justify" vertical="center" wrapText="1"/>
    </xf>
    <xf numFmtId="0" fontId="2" fillId="0" borderId="6" xfId="3" applyFont="1" applyFill="1" applyBorder="1" applyAlignment="1">
      <alignment horizontal="left" vertical="center" wrapText="1"/>
    </xf>
    <xf numFmtId="49" fontId="6" fillId="3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left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1" fillId="0" borderId="3" xfId="3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4" borderId="10" xfId="0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/>
    </xf>
    <xf numFmtId="0" fontId="16" fillId="4" borderId="13" xfId="0" applyFont="1" applyFill="1" applyBorder="1" applyAlignment="1">
      <alignment vertical="center" wrapText="1"/>
    </xf>
    <xf numFmtId="164" fontId="19" fillId="0" borderId="13" xfId="0" applyNumberFormat="1" applyFont="1" applyBorder="1" applyAlignment="1">
      <alignment horizontal="center" vertical="center"/>
    </xf>
    <xf numFmtId="0" fontId="16" fillId="4" borderId="13" xfId="0" applyFont="1" applyFill="1" applyBorder="1" applyAlignment="1">
      <alignment horizontal="left" vertical="center" wrapText="1" indent="1"/>
    </xf>
    <xf numFmtId="0" fontId="19" fillId="0" borderId="13" xfId="0" applyFont="1" applyBorder="1" applyAlignment="1">
      <alignment horizontal="center" vertical="center"/>
    </xf>
    <xf numFmtId="0" fontId="16" fillId="4" borderId="15" xfId="0" applyFont="1" applyFill="1" applyBorder="1" applyAlignment="1">
      <alignment vertical="center" wrapText="1"/>
    </xf>
    <xf numFmtId="164" fontId="19" fillId="0" borderId="15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1" fillId="0" borderId="1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2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 indent="1"/>
    </xf>
    <xf numFmtId="0" fontId="2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164" fontId="23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164" fontId="23" fillId="0" borderId="1" xfId="4" applyNumberFormat="1" applyFont="1" applyBorder="1" applyAlignment="1">
      <alignment horizontal="center"/>
    </xf>
    <xf numFmtId="165" fontId="0" fillId="0" borderId="0" xfId="4" applyNumberFormat="1" applyFont="1"/>
    <xf numFmtId="0" fontId="24" fillId="0" borderId="0" xfId="0" applyFont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2" fontId="23" fillId="0" borderId="1" xfId="0" applyNumberFormat="1" applyFont="1" applyBorder="1" applyAlignment="1">
      <alignment horizontal="center"/>
    </xf>
    <xf numFmtId="0" fontId="10" fillId="0" borderId="2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vertical="center" wrapText="1"/>
    </xf>
    <xf numFmtId="0" fontId="9" fillId="0" borderId="5" xfId="3" applyFont="1" applyFill="1" applyBorder="1" applyAlignment="1">
      <alignment vertical="center" wrapText="1"/>
    </xf>
    <xf numFmtId="0" fontId="9" fillId="0" borderId="3" xfId="3" applyFont="1" applyFill="1" applyBorder="1" applyAlignment="1">
      <alignment vertical="center" wrapText="1"/>
    </xf>
    <xf numFmtId="0" fontId="10" fillId="0" borderId="5" xfId="3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left" vertical="center" wrapText="1"/>
    </xf>
    <xf numFmtId="0" fontId="11" fillId="0" borderId="5" xfId="3" applyFont="1" applyFill="1" applyBorder="1" applyAlignment="1">
      <alignment horizontal="left" vertical="center" wrapText="1"/>
    </xf>
    <xf numFmtId="0" fontId="11" fillId="0" borderId="3" xfId="3" applyFont="1" applyFill="1" applyBorder="1" applyAlignment="1">
      <alignment horizontal="left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top" wrapText="1"/>
    </xf>
    <xf numFmtId="49" fontId="6" fillId="3" borderId="2" xfId="3" applyNumberFormat="1" applyFont="1" applyFill="1" applyBorder="1" applyAlignment="1">
      <alignment horizontal="center" vertical="center"/>
    </xf>
    <xf numFmtId="49" fontId="6" fillId="3" borderId="3" xfId="3" applyNumberFormat="1" applyFont="1" applyFill="1" applyBorder="1" applyAlignment="1">
      <alignment horizontal="center" vertical="center"/>
    </xf>
    <xf numFmtId="49" fontId="6" fillId="3" borderId="5" xfId="3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49" fontId="2" fillId="3" borderId="2" xfId="3" applyNumberFormat="1" applyFont="1" applyFill="1" applyBorder="1" applyAlignment="1">
      <alignment horizontal="center" vertical="center"/>
    </xf>
    <xf numFmtId="49" fontId="2" fillId="3" borderId="5" xfId="3" applyNumberFormat="1" applyFont="1" applyFill="1" applyBorder="1" applyAlignment="1">
      <alignment horizontal="center" vertical="center"/>
    </xf>
    <xf numFmtId="49" fontId="2" fillId="3" borderId="3" xfId="3" applyNumberFormat="1" applyFont="1" applyFill="1" applyBorder="1" applyAlignment="1">
      <alignment horizontal="center" vertical="center"/>
    </xf>
    <xf numFmtId="0" fontId="2" fillId="0" borderId="5" xfId="3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5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9" fillId="0" borderId="5" xfId="3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3" borderId="4" xfId="3" applyFont="1" applyFill="1" applyBorder="1" applyAlignment="1">
      <alignment horizontal="center" vertical="center" wrapText="1"/>
    </xf>
    <xf numFmtId="0" fontId="2" fillId="3" borderId="8" xfId="3" applyFont="1" applyFill="1" applyBorder="1" applyAlignment="1">
      <alignment horizontal="center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17" fillId="0" borderId="11" xfId="0" quotePrefix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</cellXfs>
  <cellStyles count="5">
    <cellStyle name="xl26" xfId="2"/>
    <cellStyle name="Гиперссылка" xfId="1" builtinId="8"/>
    <cellStyle name="Обычный" xfId="0" builtinId="0"/>
    <cellStyle name="Обычный 2" xfId="3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tabSelected="1" topLeftCell="G1" zoomScaleNormal="100" zoomScaleSheetLayoutView="100" workbookViewId="0">
      <selection activeCell="O13" sqref="O13:O14"/>
    </sheetView>
  </sheetViews>
  <sheetFormatPr defaultColWidth="9.140625" defaultRowHeight="15" x14ac:dyDescent="0.25"/>
  <cols>
    <col min="1" max="1" width="3.7109375" style="1" customWidth="1"/>
    <col min="2" max="2" width="3.85546875" style="1" customWidth="1"/>
    <col min="3" max="3" width="4.28515625" style="1" customWidth="1"/>
    <col min="4" max="4" width="3.140625" style="1" customWidth="1"/>
    <col min="5" max="5" width="3.28515625" style="1" customWidth="1"/>
    <col min="6" max="6" width="23.5703125" style="2" customWidth="1"/>
    <col min="7" max="7" width="22.28515625" style="1" customWidth="1"/>
    <col min="8" max="8" width="5.140625" style="1" customWidth="1"/>
    <col min="9" max="9" width="5.28515625" style="1" customWidth="1"/>
    <col min="10" max="10" width="5.140625" style="1" customWidth="1"/>
    <col min="11" max="11" width="9.5703125" style="1" bestFit="1" customWidth="1"/>
    <col min="12" max="12" width="8" style="1" customWidth="1"/>
    <col min="13" max="13" width="7.85546875" style="1" customWidth="1"/>
    <col min="14" max="14" width="9.5703125" style="1" customWidth="1"/>
    <col min="15" max="16384" width="9.140625" style="1"/>
  </cols>
  <sheetData>
    <row r="1" spans="1:17" ht="15.75" x14ac:dyDescent="0.25">
      <c r="C1" s="3"/>
      <c r="D1" s="3"/>
      <c r="E1" s="3"/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60" t="s">
        <v>20</v>
      </c>
    </row>
    <row r="2" spans="1:17" ht="15.75" x14ac:dyDescent="0.25">
      <c r="C2" s="3"/>
      <c r="D2" s="3"/>
      <c r="E2" s="3"/>
      <c r="F2" s="5"/>
      <c r="G2" s="3"/>
      <c r="H2" s="3"/>
      <c r="I2" s="3"/>
      <c r="J2" s="3"/>
      <c r="K2" s="3"/>
      <c r="L2" s="3"/>
      <c r="M2" s="3"/>
      <c r="N2" s="3"/>
      <c r="O2" s="3"/>
      <c r="P2" s="3"/>
      <c r="Q2" s="61" t="s">
        <v>21</v>
      </c>
    </row>
    <row r="3" spans="1:17" ht="15.75" x14ac:dyDescent="0.25">
      <c r="C3" s="3"/>
      <c r="D3" s="3"/>
      <c r="E3" s="3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61" t="s">
        <v>70</v>
      </c>
    </row>
    <row r="4" spans="1:17" ht="15.75" x14ac:dyDescent="0.25">
      <c r="C4" s="3"/>
      <c r="D4" s="3"/>
      <c r="E4" s="3"/>
      <c r="F4" s="5"/>
      <c r="G4" s="3"/>
      <c r="H4" s="3"/>
      <c r="I4" s="3"/>
      <c r="J4" s="3"/>
      <c r="K4" s="3"/>
      <c r="L4" s="3"/>
      <c r="M4" s="3"/>
      <c r="N4" s="3"/>
      <c r="O4" s="3"/>
      <c r="P4" s="3"/>
      <c r="Q4" s="61" t="s">
        <v>69</v>
      </c>
    </row>
    <row r="5" spans="1:17" ht="15.75" x14ac:dyDescent="0.25">
      <c r="C5" s="3"/>
      <c r="D5" s="3"/>
      <c r="E5" s="3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61" t="s">
        <v>71</v>
      </c>
    </row>
    <row r="6" spans="1:17" ht="15.75" x14ac:dyDescent="0.25">
      <c r="C6" s="3"/>
      <c r="D6" s="3"/>
      <c r="E6" s="3"/>
      <c r="F6" s="5"/>
      <c r="G6" s="3"/>
      <c r="H6" s="3"/>
      <c r="I6" s="3"/>
      <c r="J6" s="3"/>
      <c r="K6" s="3"/>
      <c r="L6" s="3"/>
      <c r="M6" s="3"/>
      <c r="N6" s="3"/>
      <c r="O6" s="3"/>
      <c r="P6" s="3"/>
      <c r="Q6" s="61" t="s">
        <v>102</v>
      </c>
    </row>
    <row r="7" spans="1:17" ht="15.75" x14ac:dyDescent="0.25">
      <c r="C7" s="3"/>
      <c r="D7" s="3"/>
      <c r="E7" s="3"/>
      <c r="F7" s="5"/>
      <c r="G7" s="3"/>
      <c r="H7" s="3"/>
      <c r="I7" s="3"/>
      <c r="J7" s="3"/>
      <c r="K7" s="3"/>
      <c r="L7" s="3"/>
      <c r="M7" s="3"/>
      <c r="N7" s="3"/>
      <c r="O7" s="3"/>
      <c r="P7" s="3"/>
      <c r="Q7" s="61"/>
    </row>
    <row r="8" spans="1:17" ht="15.75" x14ac:dyDescent="0.25">
      <c r="C8" s="3"/>
      <c r="D8" s="3"/>
      <c r="E8" s="3"/>
      <c r="F8" s="5"/>
      <c r="G8" s="3"/>
      <c r="H8" s="3"/>
      <c r="I8" s="6" t="s">
        <v>22</v>
      </c>
      <c r="J8" s="3"/>
      <c r="K8" s="3"/>
      <c r="L8" s="3"/>
      <c r="M8" s="3"/>
      <c r="N8" s="3"/>
      <c r="O8" s="3"/>
      <c r="P8" s="3"/>
      <c r="Q8" s="3"/>
    </row>
    <row r="9" spans="1:17" ht="15.75" x14ac:dyDescent="0.25">
      <c r="C9" s="3"/>
      <c r="D9" s="3"/>
      <c r="E9" s="3"/>
      <c r="F9" s="5"/>
      <c r="G9" s="3"/>
      <c r="H9" s="3"/>
      <c r="I9" s="4" t="s">
        <v>36</v>
      </c>
      <c r="J9" s="3"/>
      <c r="K9" s="3"/>
      <c r="L9" s="3"/>
      <c r="M9" s="3"/>
      <c r="N9" s="3"/>
      <c r="O9" s="3"/>
      <c r="P9" s="3"/>
      <c r="Q9" s="3"/>
    </row>
    <row r="10" spans="1:17" s="3" customFormat="1" ht="15.75" x14ac:dyDescent="0.25">
      <c r="C10" s="135" t="s">
        <v>95</v>
      </c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</row>
    <row r="12" spans="1:17" ht="30" customHeight="1" x14ac:dyDescent="0.25">
      <c r="A12" s="136" t="s">
        <v>46</v>
      </c>
      <c r="B12" s="137"/>
      <c r="C12" s="137"/>
      <c r="D12" s="137"/>
      <c r="E12" s="138"/>
      <c r="F12" s="101" t="s">
        <v>0</v>
      </c>
      <c r="G12" s="129" t="s">
        <v>1</v>
      </c>
      <c r="H12" s="136" t="s">
        <v>2</v>
      </c>
      <c r="I12" s="137"/>
      <c r="J12" s="137"/>
      <c r="K12" s="137"/>
      <c r="L12" s="138"/>
      <c r="M12" s="100" t="s">
        <v>3</v>
      </c>
      <c r="N12" s="100"/>
      <c r="O12" s="100"/>
      <c r="P12" s="100" t="s">
        <v>4</v>
      </c>
      <c r="Q12" s="100"/>
    </row>
    <row r="13" spans="1:17" ht="54" customHeight="1" x14ac:dyDescent="0.25">
      <c r="A13" s="129" t="s">
        <v>15</v>
      </c>
      <c r="B13" s="129" t="s">
        <v>16</v>
      </c>
      <c r="C13" s="129" t="s">
        <v>17</v>
      </c>
      <c r="D13" s="129" t="s">
        <v>18</v>
      </c>
      <c r="E13" s="129" t="s">
        <v>19</v>
      </c>
      <c r="F13" s="122"/>
      <c r="G13" s="139"/>
      <c r="H13" s="129" t="s">
        <v>5</v>
      </c>
      <c r="I13" s="129" t="s">
        <v>6</v>
      </c>
      <c r="J13" s="129" t="s">
        <v>7</v>
      </c>
      <c r="K13" s="129" t="s">
        <v>8</v>
      </c>
      <c r="L13" s="129" t="s">
        <v>9</v>
      </c>
      <c r="M13" s="101" t="s">
        <v>10</v>
      </c>
      <c r="N13" s="101" t="s">
        <v>11</v>
      </c>
      <c r="O13" s="101" t="s">
        <v>12</v>
      </c>
      <c r="P13" s="101" t="s">
        <v>13</v>
      </c>
      <c r="Q13" s="101" t="s">
        <v>14</v>
      </c>
    </row>
    <row r="14" spans="1:17" ht="27" customHeight="1" x14ac:dyDescent="0.25">
      <c r="A14" s="130"/>
      <c r="B14" s="130"/>
      <c r="C14" s="130"/>
      <c r="D14" s="130"/>
      <c r="E14" s="130"/>
      <c r="F14" s="102"/>
      <c r="G14" s="130"/>
      <c r="H14" s="130"/>
      <c r="I14" s="130"/>
      <c r="J14" s="130"/>
      <c r="K14" s="130"/>
      <c r="L14" s="130"/>
      <c r="M14" s="102"/>
      <c r="N14" s="102"/>
      <c r="O14" s="102"/>
      <c r="P14" s="102"/>
      <c r="Q14" s="102"/>
    </row>
    <row r="15" spans="1:17" x14ac:dyDescent="0.25">
      <c r="A15" s="115" t="s">
        <v>27</v>
      </c>
      <c r="B15" s="115"/>
      <c r="C15" s="115"/>
      <c r="D15" s="115"/>
      <c r="E15" s="115"/>
      <c r="F15" s="131" t="s">
        <v>47</v>
      </c>
      <c r="G15" s="8" t="s">
        <v>24</v>
      </c>
      <c r="H15" s="9"/>
      <c r="I15" s="9"/>
      <c r="J15" s="9"/>
      <c r="K15" s="9"/>
      <c r="L15" s="9"/>
      <c r="M15" s="10">
        <f>M16+M17</f>
        <v>40552.665570000005</v>
      </c>
      <c r="N15" s="10">
        <f t="shared" ref="N15:O15" si="0">N16+N17</f>
        <v>23140.616409999999</v>
      </c>
      <c r="O15" s="10">
        <f t="shared" si="0"/>
        <v>21818.615790000003</v>
      </c>
      <c r="P15" s="10">
        <f>O15*100/M15</f>
        <v>53.803160614282653</v>
      </c>
      <c r="Q15" s="10">
        <f>O15*100/N15</f>
        <v>94.28709850862613</v>
      </c>
    </row>
    <row r="16" spans="1:17" ht="60.6" customHeight="1" x14ac:dyDescent="0.25">
      <c r="A16" s="117"/>
      <c r="B16" s="117"/>
      <c r="C16" s="117"/>
      <c r="D16" s="117"/>
      <c r="E16" s="117"/>
      <c r="F16" s="132"/>
      <c r="G16" s="11" t="s">
        <v>48</v>
      </c>
      <c r="H16" s="9">
        <v>793</v>
      </c>
      <c r="I16" s="9"/>
      <c r="J16" s="9"/>
      <c r="K16" s="9"/>
      <c r="L16" s="9"/>
      <c r="M16" s="10">
        <f>M20+M47</f>
        <v>38726.665570000005</v>
      </c>
      <c r="N16" s="10">
        <f>N20+N47</f>
        <v>21324.51641</v>
      </c>
      <c r="O16" s="10">
        <f>O20+O47</f>
        <v>20365.983920000002</v>
      </c>
      <c r="P16" s="10">
        <f t="shared" ref="P16:P50" si="1">O16*100/M16</f>
        <v>52.589045868634543</v>
      </c>
      <c r="Q16" s="10">
        <f t="shared" ref="Q16:Q50" si="2">O16*100/N16</f>
        <v>95.50502120859116</v>
      </c>
    </row>
    <row r="17" spans="1:17" ht="84" x14ac:dyDescent="0.25">
      <c r="A17" s="116"/>
      <c r="B17" s="116"/>
      <c r="C17" s="116"/>
      <c r="D17" s="116"/>
      <c r="E17" s="116"/>
      <c r="F17" s="133"/>
      <c r="G17" s="11" t="s">
        <v>49</v>
      </c>
      <c r="H17" s="9">
        <v>794</v>
      </c>
      <c r="I17" s="9"/>
      <c r="J17" s="9"/>
      <c r="K17" s="9"/>
      <c r="L17" s="9"/>
      <c r="M17" s="10">
        <f>M19+M43+M48</f>
        <v>1826</v>
      </c>
      <c r="N17" s="10">
        <f>N19+N43+N48</f>
        <v>1816.1</v>
      </c>
      <c r="O17" s="10">
        <f>O19+O43+O48</f>
        <v>1452.6318699999999</v>
      </c>
      <c r="P17" s="10">
        <f t="shared" si="1"/>
        <v>79.55267634173056</v>
      </c>
      <c r="Q17" s="10">
        <f t="shared" si="2"/>
        <v>79.986337206100998</v>
      </c>
    </row>
    <row r="18" spans="1:17" x14ac:dyDescent="0.25">
      <c r="A18" s="115" t="s">
        <v>27</v>
      </c>
      <c r="B18" s="115" t="s">
        <v>25</v>
      </c>
      <c r="C18" s="115"/>
      <c r="D18" s="115"/>
      <c r="E18" s="115"/>
      <c r="F18" s="103" t="s">
        <v>31</v>
      </c>
      <c r="G18" s="17" t="s">
        <v>24</v>
      </c>
      <c r="H18" s="12"/>
      <c r="I18" s="13"/>
      <c r="J18" s="13"/>
      <c r="K18" s="13"/>
      <c r="L18" s="12"/>
      <c r="M18" s="10">
        <f t="shared" ref="M18:O18" si="3">M19+M20</f>
        <v>40434.665570000005</v>
      </c>
      <c r="N18" s="10">
        <f t="shared" si="3"/>
        <v>23032.51641</v>
      </c>
      <c r="O18" s="10">
        <f t="shared" si="3"/>
        <v>21710.515790000001</v>
      </c>
      <c r="P18" s="10">
        <f t="shared" si="1"/>
        <v>53.692828873321623</v>
      </c>
      <c r="Q18" s="10">
        <f t="shared" si="2"/>
        <v>94.26028577830067</v>
      </c>
    </row>
    <row r="19" spans="1:17" ht="84" x14ac:dyDescent="0.25">
      <c r="A19" s="117"/>
      <c r="B19" s="117"/>
      <c r="C19" s="117"/>
      <c r="D19" s="117"/>
      <c r="E19" s="117"/>
      <c r="F19" s="134"/>
      <c r="G19" s="14" t="s">
        <v>49</v>
      </c>
      <c r="H19" s="15">
        <v>794</v>
      </c>
      <c r="I19" s="16"/>
      <c r="J19" s="16"/>
      <c r="K19" s="16"/>
      <c r="L19" s="15"/>
      <c r="M19" s="10">
        <f>M26+M39+M25+M40+M24+M38+M39+M40+M21</f>
        <v>1772</v>
      </c>
      <c r="N19" s="10">
        <f t="shared" ref="N19:O19" si="4">N26+N39+N25+N40+N24+N38+N39+N40+N21</f>
        <v>1772</v>
      </c>
      <c r="O19" s="10">
        <f t="shared" si="4"/>
        <v>1408.53187</v>
      </c>
      <c r="P19" s="10">
        <f t="shared" si="1"/>
        <v>79.48825451467269</v>
      </c>
      <c r="Q19" s="10">
        <f t="shared" si="2"/>
        <v>79.48825451467269</v>
      </c>
    </row>
    <row r="20" spans="1:17" ht="60" customHeight="1" x14ac:dyDescent="0.25">
      <c r="A20" s="117"/>
      <c r="B20" s="117"/>
      <c r="C20" s="117"/>
      <c r="D20" s="117"/>
      <c r="E20" s="117"/>
      <c r="F20" s="134"/>
      <c r="G20" s="17" t="s">
        <v>48</v>
      </c>
      <c r="H20" s="15">
        <v>793</v>
      </c>
      <c r="I20" s="16"/>
      <c r="J20" s="16"/>
      <c r="K20" s="16"/>
      <c r="L20" s="15"/>
      <c r="M20" s="10">
        <f>M27+M28+M29+M30+M31+M32+M33+M34+M35+M36+M41+M37</f>
        <v>38662.665570000005</v>
      </c>
      <c r="N20" s="10">
        <f t="shared" ref="N20:O20" si="5">N27+N28+N29+N30+N31+N32+N33+N34+N35+N36+N41+N37</f>
        <v>21260.51641</v>
      </c>
      <c r="O20" s="10">
        <f t="shared" si="5"/>
        <v>20301.983920000002</v>
      </c>
      <c r="P20" s="10">
        <f t="shared" ref="P20" si="6">O20*100/M20</f>
        <v>52.510564444250761</v>
      </c>
      <c r="Q20" s="10">
        <f t="shared" ref="Q20" si="7">O20*100/N20</f>
        <v>95.491490086528913</v>
      </c>
    </row>
    <row r="21" spans="1:17" x14ac:dyDescent="0.25">
      <c r="A21" s="120"/>
      <c r="B21" s="120"/>
      <c r="C21" s="120"/>
      <c r="D21" s="120"/>
      <c r="E21" s="117"/>
      <c r="F21" s="113"/>
      <c r="G21" s="114"/>
      <c r="H21" s="126">
        <v>794</v>
      </c>
      <c r="I21" s="112"/>
      <c r="J21" s="112"/>
      <c r="K21" s="18" t="s">
        <v>37</v>
      </c>
      <c r="L21" s="20">
        <v>612</v>
      </c>
      <c r="M21" s="19">
        <v>720</v>
      </c>
      <c r="N21" s="19">
        <v>720</v>
      </c>
      <c r="O21" s="19">
        <v>718.03899999999999</v>
      </c>
      <c r="P21" s="19">
        <f t="shared" si="1"/>
        <v>99.727638888888876</v>
      </c>
      <c r="Q21" s="19">
        <f t="shared" si="2"/>
        <v>99.727638888888876</v>
      </c>
    </row>
    <row r="22" spans="1:17" x14ac:dyDescent="0.25">
      <c r="A22" s="120"/>
      <c r="B22" s="120"/>
      <c r="C22" s="120"/>
      <c r="D22" s="120"/>
      <c r="E22" s="117"/>
      <c r="F22" s="113"/>
      <c r="G22" s="114"/>
      <c r="H22" s="127"/>
      <c r="I22" s="112"/>
      <c r="J22" s="112"/>
      <c r="K22" s="18" t="s">
        <v>37</v>
      </c>
      <c r="L22" s="20">
        <v>622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</row>
    <row r="23" spans="1:17" x14ac:dyDescent="0.25">
      <c r="A23" s="120"/>
      <c r="B23" s="120"/>
      <c r="C23" s="120"/>
      <c r="D23" s="120"/>
      <c r="E23" s="117"/>
      <c r="F23" s="113"/>
      <c r="G23" s="114"/>
      <c r="H23" s="127"/>
      <c r="I23" s="112"/>
      <c r="J23" s="112"/>
      <c r="K23" s="18" t="s">
        <v>37</v>
      </c>
      <c r="L23" s="7">
        <v>244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</row>
    <row r="24" spans="1:17" x14ac:dyDescent="0.25">
      <c r="A24" s="120"/>
      <c r="B24" s="120"/>
      <c r="C24" s="120"/>
      <c r="D24" s="120"/>
      <c r="E24" s="117"/>
      <c r="F24" s="113"/>
      <c r="G24" s="101" t="s">
        <v>49</v>
      </c>
      <c r="H24" s="127"/>
      <c r="I24" s="123" t="s">
        <v>34</v>
      </c>
      <c r="J24" s="123" t="s">
        <v>27</v>
      </c>
      <c r="K24" s="18" t="s">
        <v>72</v>
      </c>
      <c r="L24" s="101" t="s">
        <v>73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</row>
    <row r="25" spans="1:17" ht="14.45" customHeight="1" x14ac:dyDescent="0.25">
      <c r="A25" s="120"/>
      <c r="B25" s="120"/>
      <c r="C25" s="120"/>
      <c r="D25" s="120"/>
      <c r="E25" s="117"/>
      <c r="F25" s="113"/>
      <c r="G25" s="122"/>
      <c r="H25" s="127"/>
      <c r="I25" s="124"/>
      <c r="J25" s="125"/>
      <c r="K25" s="18" t="s">
        <v>37</v>
      </c>
      <c r="L25" s="122"/>
      <c r="M25" s="19">
        <v>0</v>
      </c>
      <c r="N25" s="19">
        <v>0</v>
      </c>
      <c r="O25" s="19">
        <v>0</v>
      </c>
      <c r="P25" s="19">
        <v>0</v>
      </c>
      <c r="Q25" s="19">
        <v>0</v>
      </c>
    </row>
    <row r="26" spans="1:17" ht="53.45" customHeight="1" x14ac:dyDescent="0.25">
      <c r="A26" s="121"/>
      <c r="B26" s="121"/>
      <c r="C26" s="121"/>
      <c r="D26" s="121"/>
      <c r="E26" s="116"/>
      <c r="F26" s="113"/>
      <c r="G26" s="102"/>
      <c r="H26" s="128"/>
      <c r="I26" s="125"/>
      <c r="J26" s="59" t="s">
        <v>26</v>
      </c>
      <c r="K26" s="18" t="s">
        <v>40</v>
      </c>
      <c r="L26" s="102"/>
      <c r="M26" s="19">
        <v>0</v>
      </c>
      <c r="N26" s="19">
        <v>0</v>
      </c>
      <c r="O26" s="19">
        <v>0</v>
      </c>
      <c r="P26" s="19">
        <v>0</v>
      </c>
      <c r="Q26" s="19">
        <v>0</v>
      </c>
    </row>
    <row r="27" spans="1:17" x14ac:dyDescent="0.25">
      <c r="A27" s="119" t="s">
        <v>27</v>
      </c>
      <c r="B27" s="119" t="s">
        <v>25</v>
      </c>
      <c r="C27" s="119" t="s">
        <v>30</v>
      </c>
      <c r="D27" s="119" t="s">
        <v>35</v>
      </c>
      <c r="E27" s="115"/>
      <c r="F27" s="98" t="s">
        <v>32</v>
      </c>
      <c r="G27" s="109" t="s">
        <v>48</v>
      </c>
      <c r="H27" s="24">
        <v>793</v>
      </c>
      <c r="I27" s="23" t="s">
        <v>34</v>
      </c>
      <c r="J27" s="25" t="s">
        <v>27</v>
      </c>
      <c r="K27" s="23" t="s">
        <v>37</v>
      </c>
      <c r="L27" s="26">
        <v>622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</row>
    <row r="28" spans="1:17" x14ac:dyDescent="0.25">
      <c r="A28" s="120"/>
      <c r="B28" s="120"/>
      <c r="C28" s="120"/>
      <c r="D28" s="120"/>
      <c r="E28" s="117"/>
      <c r="F28" s="108"/>
      <c r="G28" s="110"/>
      <c r="H28" s="24">
        <v>793</v>
      </c>
      <c r="I28" s="25" t="s">
        <v>34</v>
      </c>
      <c r="J28" s="25" t="s">
        <v>26</v>
      </c>
      <c r="K28" s="23" t="s">
        <v>50</v>
      </c>
      <c r="L28" s="26">
        <v>414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</row>
    <row r="29" spans="1:17" x14ac:dyDescent="0.25">
      <c r="A29" s="120"/>
      <c r="B29" s="120"/>
      <c r="C29" s="120"/>
      <c r="D29" s="120"/>
      <c r="E29" s="117"/>
      <c r="F29" s="108"/>
      <c r="G29" s="110"/>
      <c r="H29" s="24">
        <v>793</v>
      </c>
      <c r="I29" s="25" t="s">
        <v>34</v>
      </c>
      <c r="J29" s="25" t="s">
        <v>26</v>
      </c>
      <c r="K29" s="23" t="s">
        <v>51</v>
      </c>
      <c r="L29" s="26">
        <v>414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</row>
    <row r="30" spans="1:17" x14ac:dyDescent="0.25">
      <c r="A30" s="120"/>
      <c r="B30" s="120"/>
      <c r="C30" s="120"/>
      <c r="D30" s="120"/>
      <c r="E30" s="117"/>
      <c r="F30" s="108"/>
      <c r="G30" s="110"/>
      <c r="H30" s="24">
        <v>793</v>
      </c>
      <c r="I30" s="25" t="s">
        <v>34</v>
      </c>
      <c r="J30" s="25" t="s">
        <v>26</v>
      </c>
      <c r="K30" s="23" t="s">
        <v>52</v>
      </c>
      <c r="L30" s="26">
        <v>414</v>
      </c>
      <c r="M30" s="19">
        <v>24860</v>
      </c>
      <c r="N30" s="19">
        <v>7458</v>
      </c>
      <c r="O30" s="19">
        <v>7458</v>
      </c>
      <c r="P30" s="19">
        <f t="shared" ref="P30" si="8">O30*100/M30</f>
        <v>30</v>
      </c>
      <c r="Q30" s="19">
        <f t="shared" ref="Q30" si="9">O30*100/N30</f>
        <v>100</v>
      </c>
    </row>
    <row r="31" spans="1:17" x14ac:dyDescent="0.25">
      <c r="A31" s="120"/>
      <c r="B31" s="120"/>
      <c r="C31" s="120"/>
      <c r="D31" s="120"/>
      <c r="E31" s="117"/>
      <c r="F31" s="108"/>
      <c r="G31" s="110"/>
      <c r="H31" s="24">
        <v>793</v>
      </c>
      <c r="I31" s="27" t="s">
        <v>53</v>
      </c>
      <c r="J31" s="25" t="s">
        <v>54</v>
      </c>
      <c r="K31" s="18" t="s">
        <v>50</v>
      </c>
      <c r="L31" s="26">
        <v>414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</row>
    <row r="32" spans="1:17" x14ac:dyDescent="0.25">
      <c r="A32" s="120"/>
      <c r="B32" s="120"/>
      <c r="C32" s="120"/>
      <c r="D32" s="120"/>
      <c r="E32" s="117"/>
      <c r="F32" s="108"/>
      <c r="G32" s="110"/>
      <c r="H32" s="28">
        <f t="shared" ref="H32:L32" si="10">H31</f>
        <v>793</v>
      </c>
      <c r="I32" s="18" t="str">
        <f t="shared" si="10"/>
        <v>04</v>
      </c>
      <c r="J32" s="23" t="str">
        <f t="shared" si="10"/>
        <v>12</v>
      </c>
      <c r="K32" s="18" t="s">
        <v>51</v>
      </c>
      <c r="L32" s="26">
        <f t="shared" si="10"/>
        <v>414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</row>
    <row r="33" spans="1:17" ht="22.5" x14ac:dyDescent="0.25">
      <c r="A33" s="120"/>
      <c r="B33" s="120"/>
      <c r="C33" s="120"/>
      <c r="D33" s="120"/>
      <c r="E33" s="117"/>
      <c r="F33" s="108"/>
      <c r="G33" s="110"/>
      <c r="H33" s="28">
        <v>793</v>
      </c>
      <c r="I33" s="18" t="s">
        <v>34</v>
      </c>
      <c r="J33" s="23" t="s">
        <v>27</v>
      </c>
      <c r="K33" s="18" t="s">
        <v>55</v>
      </c>
      <c r="L33" s="26">
        <v>414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</row>
    <row r="34" spans="1:17" x14ac:dyDescent="0.25">
      <c r="A34" s="120"/>
      <c r="B34" s="120"/>
      <c r="C34" s="120"/>
      <c r="D34" s="120"/>
      <c r="E34" s="117"/>
      <c r="F34" s="108"/>
      <c r="G34" s="110"/>
      <c r="H34" s="28">
        <v>793</v>
      </c>
      <c r="I34" s="21" t="s">
        <v>34</v>
      </c>
      <c r="J34" s="29" t="s">
        <v>27</v>
      </c>
      <c r="K34" s="18" t="s">
        <v>37</v>
      </c>
      <c r="L34" s="24">
        <v>244</v>
      </c>
      <c r="M34" s="19">
        <v>11194.529</v>
      </c>
      <c r="N34" s="19">
        <v>11194.37984</v>
      </c>
      <c r="O34" s="19">
        <v>11194.37984</v>
      </c>
      <c r="P34" s="19">
        <f t="shared" si="1"/>
        <v>99.99866756341423</v>
      </c>
      <c r="Q34" s="19">
        <f t="shared" si="2"/>
        <v>100</v>
      </c>
    </row>
    <row r="35" spans="1:17" x14ac:dyDescent="0.25">
      <c r="A35" s="120"/>
      <c r="B35" s="120"/>
      <c r="C35" s="120"/>
      <c r="D35" s="120"/>
      <c r="E35" s="117"/>
      <c r="F35" s="108"/>
      <c r="G35" s="110"/>
      <c r="H35" s="28">
        <f t="shared" ref="H35:K36" si="11">H34</f>
        <v>793</v>
      </c>
      <c r="I35" s="18" t="str">
        <f t="shared" si="11"/>
        <v>11</v>
      </c>
      <c r="J35" s="23" t="str">
        <f t="shared" si="11"/>
        <v>02</v>
      </c>
      <c r="K35" s="18" t="str">
        <f t="shared" si="11"/>
        <v>0210061500</v>
      </c>
      <c r="L35" s="24">
        <v>243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</row>
    <row r="36" spans="1:17" ht="22.5" x14ac:dyDescent="0.25">
      <c r="A36" s="120"/>
      <c r="B36" s="120"/>
      <c r="C36" s="120"/>
      <c r="D36" s="120"/>
      <c r="E36" s="117"/>
      <c r="F36" s="108"/>
      <c r="G36" s="111"/>
      <c r="H36" s="28">
        <f t="shared" si="11"/>
        <v>793</v>
      </c>
      <c r="I36" s="30" t="str">
        <f t="shared" si="11"/>
        <v>11</v>
      </c>
      <c r="J36" s="22" t="str">
        <f t="shared" si="11"/>
        <v>02</v>
      </c>
      <c r="K36" s="18" t="s">
        <v>56</v>
      </c>
      <c r="L36" s="24">
        <v>244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</row>
    <row r="37" spans="1:17" ht="90" x14ac:dyDescent="0.25">
      <c r="A37" s="120"/>
      <c r="B37" s="120"/>
      <c r="C37" s="120"/>
      <c r="D37" s="120"/>
      <c r="E37" s="117"/>
      <c r="F37" s="108"/>
      <c r="G37" s="63"/>
      <c r="H37" s="91">
        <v>793</v>
      </c>
      <c r="I37" s="92" t="s">
        <v>34</v>
      </c>
      <c r="J37" s="93" t="s">
        <v>27</v>
      </c>
      <c r="K37" s="92" t="s">
        <v>97</v>
      </c>
      <c r="L37" s="91">
        <v>244</v>
      </c>
      <c r="M37" s="19">
        <v>2608.1365700000001</v>
      </c>
      <c r="N37" s="19">
        <v>2608.1365700000001</v>
      </c>
      <c r="O37" s="19">
        <v>1649.6040800000001</v>
      </c>
      <c r="P37" s="19">
        <f>O37*100/M37</f>
        <v>63.248378132284685</v>
      </c>
      <c r="Q37" s="19">
        <f t="shared" ref="Q37" si="12">O37*100/N37</f>
        <v>63.248378132284685</v>
      </c>
    </row>
    <row r="38" spans="1:17" ht="45" x14ac:dyDescent="0.25">
      <c r="A38" s="120"/>
      <c r="B38" s="120"/>
      <c r="C38" s="120"/>
      <c r="D38" s="120"/>
      <c r="E38" s="117"/>
      <c r="F38" s="108"/>
      <c r="G38" s="63"/>
      <c r="H38" s="91">
        <v>794</v>
      </c>
      <c r="I38" s="92" t="s">
        <v>34</v>
      </c>
      <c r="J38" s="93" t="s">
        <v>27</v>
      </c>
      <c r="K38" s="92" t="s">
        <v>98</v>
      </c>
      <c r="L38" s="91">
        <v>612</v>
      </c>
      <c r="M38" s="19">
        <v>1052</v>
      </c>
      <c r="N38" s="19">
        <v>1052</v>
      </c>
      <c r="O38" s="19">
        <v>690.49287000000004</v>
      </c>
      <c r="P38" s="19">
        <f>O38*100/M38</f>
        <v>65.636204372623581</v>
      </c>
      <c r="Q38" s="19">
        <f t="shared" ref="Q38" si="13">O38*100/N38</f>
        <v>65.636204372623581</v>
      </c>
    </row>
    <row r="39" spans="1:17" ht="67.5" x14ac:dyDescent="0.25">
      <c r="A39" s="120"/>
      <c r="B39" s="120"/>
      <c r="C39" s="120"/>
      <c r="D39" s="120"/>
      <c r="E39" s="117"/>
      <c r="F39" s="108"/>
      <c r="G39" s="31" t="s">
        <v>49</v>
      </c>
      <c r="H39" s="28">
        <v>794</v>
      </c>
      <c r="I39" s="25" t="s">
        <v>34</v>
      </c>
      <c r="J39" s="25" t="s">
        <v>26</v>
      </c>
      <c r="K39" s="18" t="s">
        <v>57</v>
      </c>
      <c r="L39" s="24">
        <v>612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</row>
    <row r="40" spans="1:17" ht="67.5" x14ac:dyDescent="0.25">
      <c r="A40" s="121"/>
      <c r="B40" s="121"/>
      <c r="C40" s="121"/>
      <c r="D40" s="121"/>
      <c r="E40" s="116"/>
      <c r="F40" s="99"/>
      <c r="G40" s="31" t="s">
        <v>58</v>
      </c>
      <c r="H40" s="28">
        <v>794</v>
      </c>
      <c r="I40" s="25" t="s">
        <v>34</v>
      </c>
      <c r="J40" s="25" t="s">
        <v>27</v>
      </c>
      <c r="K40" s="18" t="s">
        <v>59</v>
      </c>
      <c r="L40" s="24">
        <v>612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</row>
    <row r="41" spans="1:17" ht="56.25" x14ac:dyDescent="0.25">
      <c r="A41" s="32" t="s">
        <v>27</v>
      </c>
      <c r="B41" s="32" t="s">
        <v>25</v>
      </c>
      <c r="C41" s="32" t="s">
        <v>60</v>
      </c>
      <c r="D41" s="32" t="s">
        <v>35</v>
      </c>
      <c r="E41" s="33"/>
      <c r="F41" s="34" t="s">
        <v>61</v>
      </c>
      <c r="G41" s="35" t="s">
        <v>48</v>
      </c>
      <c r="H41" s="28">
        <v>793</v>
      </c>
      <c r="I41" s="25" t="s">
        <v>34</v>
      </c>
      <c r="J41" s="25" t="s">
        <v>27</v>
      </c>
      <c r="K41" s="18" t="s">
        <v>37</v>
      </c>
      <c r="L41" s="24">
        <v>622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</row>
    <row r="42" spans="1:17" x14ac:dyDescent="0.25">
      <c r="A42" s="118" t="s">
        <v>27</v>
      </c>
      <c r="B42" s="118" t="s">
        <v>28</v>
      </c>
      <c r="C42" s="118"/>
      <c r="D42" s="118"/>
      <c r="E42" s="118"/>
      <c r="F42" s="103" t="s">
        <v>33</v>
      </c>
      <c r="G42" s="36" t="s">
        <v>24</v>
      </c>
      <c r="H42" s="15"/>
      <c r="I42" s="16"/>
      <c r="J42" s="16"/>
      <c r="K42" s="37"/>
      <c r="L42" s="38"/>
      <c r="M42" s="10">
        <f t="shared" ref="M42:O42" si="14">M43</f>
        <v>0</v>
      </c>
      <c r="N42" s="10">
        <f t="shared" si="14"/>
        <v>0</v>
      </c>
      <c r="O42" s="10">
        <f t="shared" si="14"/>
        <v>0</v>
      </c>
      <c r="P42" s="10">
        <v>0</v>
      </c>
      <c r="Q42" s="10">
        <v>0</v>
      </c>
    </row>
    <row r="43" spans="1:17" ht="84" x14ac:dyDescent="0.25">
      <c r="A43" s="118"/>
      <c r="B43" s="118"/>
      <c r="C43" s="118"/>
      <c r="D43" s="118"/>
      <c r="E43" s="118"/>
      <c r="F43" s="104"/>
      <c r="G43" s="39" t="s">
        <v>58</v>
      </c>
      <c r="H43" s="38">
        <v>794</v>
      </c>
      <c r="I43" s="37"/>
      <c r="J43" s="37"/>
      <c r="K43" s="37"/>
      <c r="L43" s="15"/>
      <c r="M43" s="10">
        <f t="shared" ref="M43:O43" si="15">M44+M45</f>
        <v>0</v>
      </c>
      <c r="N43" s="10">
        <f t="shared" si="15"/>
        <v>0</v>
      </c>
      <c r="O43" s="10">
        <f t="shared" si="15"/>
        <v>0</v>
      </c>
      <c r="P43" s="10">
        <v>0</v>
      </c>
      <c r="Q43" s="10">
        <v>0</v>
      </c>
    </row>
    <row r="44" spans="1:17" ht="236.25" x14ac:dyDescent="0.25">
      <c r="A44" s="40" t="s">
        <v>27</v>
      </c>
      <c r="B44" s="40" t="s">
        <v>28</v>
      </c>
      <c r="C44" s="40" t="s">
        <v>26</v>
      </c>
      <c r="D44" s="40"/>
      <c r="E44" s="41"/>
      <c r="F44" s="42" t="s">
        <v>62</v>
      </c>
      <c r="G44" s="42" t="s">
        <v>49</v>
      </c>
      <c r="H44" s="24">
        <v>794</v>
      </c>
      <c r="I44" s="23"/>
      <c r="J44" s="23"/>
      <c r="K44" s="23"/>
      <c r="L44" s="24"/>
      <c r="M44" s="19">
        <v>0</v>
      </c>
      <c r="N44" s="19">
        <v>0</v>
      </c>
      <c r="O44" s="19">
        <v>0</v>
      </c>
      <c r="P44" s="19">
        <v>0</v>
      </c>
      <c r="Q44" s="19">
        <v>0</v>
      </c>
    </row>
    <row r="45" spans="1:17" ht="67.5" x14ac:dyDescent="0.25">
      <c r="A45" s="43" t="s">
        <v>27</v>
      </c>
      <c r="B45" s="43" t="s">
        <v>28</v>
      </c>
      <c r="C45" s="43" t="s">
        <v>26</v>
      </c>
      <c r="D45" s="43" t="s">
        <v>45</v>
      </c>
      <c r="E45" s="44"/>
      <c r="F45" s="45" t="s">
        <v>63</v>
      </c>
      <c r="G45" s="46" t="s">
        <v>49</v>
      </c>
      <c r="H45" s="24">
        <v>794</v>
      </c>
      <c r="I45" s="23" t="s">
        <v>23</v>
      </c>
      <c r="J45" s="23" t="s">
        <v>23</v>
      </c>
      <c r="K45" s="23" t="s">
        <v>38</v>
      </c>
      <c r="L45" s="24">
        <v>612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</row>
    <row r="46" spans="1:17" x14ac:dyDescent="0.25">
      <c r="A46" s="115" t="s">
        <v>27</v>
      </c>
      <c r="B46" s="115" t="s">
        <v>29</v>
      </c>
      <c r="C46" s="115"/>
      <c r="D46" s="115"/>
      <c r="E46" s="115"/>
      <c r="F46" s="105" t="s">
        <v>41</v>
      </c>
      <c r="G46" s="47" t="s">
        <v>24</v>
      </c>
      <c r="H46" s="48"/>
      <c r="I46" s="49"/>
      <c r="J46" s="49"/>
      <c r="K46" s="50"/>
      <c r="L46" s="51"/>
      <c r="M46" s="52">
        <f>M47+M48</f>
        <v>118</v>
      </c>
      <c r="N46" s="52">
        <f t="shared" ref="N46:O46" si="16">N47+N48</f>
        <v>108.1</v>
      </c>
      <c r="O46" s="52">
        <f t="shared" si="16"/>
        <v>108.1</v>
      </c>
      <c r="P46" s="52">
        <f t="shared" si="1"/>
        <v>91.610169491525426</v>
      </c>
      <c r="Q46" s="52">
        <f t="shared" si="2"/>
        <v>100</v>
      </c>
    </row>
    <row r="47" spans="1:17" ht="63" x14ac:dyDescent="0.25">
      <c r="A47" s="117"/>
      <c r="B47" s="117"/>
      <c r="C47" s="117"/>
      <c r="D47" s="117"/>
      <c r="E47" s="117"/>
      <c r="F47" s="106"/>
      <c r="G47" s="53" t="s">
        <v>48</v>
      </c>
      <c r="H47" s="15">
        <v>793</v>
      </c>
      <c r="I47" s="16"/>
      <c r="J47" s="16"/>
      <c r="K47" s="16"/>
      <c r="L47" s="15"/>
      <c r="M47" s="52">
        <f>M49+M52</f>
        <v>64</v>
      </c>
      <c r="N47" s="52">
        <f t="shared" ref="N47:O47" si="17">N49+N52</f>
        <v>64</v>
      </c>
      <c r="O47" s="52">
        <f t="shared" si="17"/>
        <v>64</v>
      </c>
      <c r="P47" s="52">
        <f t="shared" si="1"/>
        <v>100</v>
      </c>
      <c r="Q47" s="52">
        <f t="shared" si="2"/>
        <v>100</v>
      </c>
    </row>
    <row r="48" spans="1:17" ht="84" x14ac:dyDescent="0.25">
      <c r="A48" s="116"/>
      <c r="B48" s="116"/>
      <c r="C48" s="116"/>
      <c r="D48" s="116"/>
      <c r="E48" s="116"/>
      <c r="F48" s="107"/>
      <c r="G48" s="39" t="s">
        <v>49</v>
      </c>
      <c r="H48" s="38">
        <v>794</v>
      </c>
      <c r="I48" s="37"/>
      <c r="J48" s="37"/>
      <c r="K48" s="37"/>
      <c r="L48" s="38"/>
      <c r="M48" s="10">
        <f>M50+M51</f>
        <v>54</v>
      </c>
      <c r="N48" s="10">
        <f t="shared" ref="N48:O48" si="18">N50+N51</f>
        <v>44.1</v>
      </c>
      <c r="O48" s="10">
        <f t="shared" si="18"/>
        <v>44.1</v>
      </c>
      <c r="P48" s="10">
        <f t="shared" si="1"/>
        <v>81.666666666666671</v>
      </c>
      <c r="Q48" s="10">
        <f t="shared" si="2"/>
        <v>100</v>
      </c>
    </row>
    <row r="49" spans="1:17" ht="56.25" x14ac:dyDescent="0.25">
      <c r="A49" s="115" t="s">
        <v>27</v>
      </c>
      <c r="B49" s="115" t="s">
        <v>29</v>
      </c>
      <c r="C49" s="115" t="s">
        <v>26</v>
      </c>
      <c r="D49" s="115" t="s">
        <v>29</v>
      </c>
      <c r="E49" s="115"/>
      <c r="F49" s="98" t="s">
        <v>42</v>
      </c>
      <c r="G49" s="35" t="s">
        <v>48</v>
      </c>
      <c r="H49" s="54">
        <v>793</v>
      </c>
      <c r="I49" s="29" t="s">
        <v>23</v>
      </c>
      <c r="J49" s="29" t="s">
        <v>23</v>
      </c>
      <c r="K49" s="29" t="s">
        <v>64</v>
      </c>
      <c r="L49" s="54">
        <v>622</v>
      </c>
      <c r="M49" s="19">
        <v>64</v>
      </c>
      <c r="N49" s="19">
        <v>64</v>
      </c>
      <c r="O49" s="19">
        <v>64</v>
      </c>
      <c r="P49" s="19">
        <f t="shared" si="1"/>
        <v>100</v>
      </c>
      <c r="Q49" s="19">
        <f t="shared" si="2"/>
        <v>100</v>
      </c>
    </row>
    <row r="50" spans="1:17" ht="67.5" x14ac:dyDescent="0.25">
      <c r="A50" s="116"/>
      <c r="B50" s="116"/>
      <c r="C50" s="116"/>
      <c r="D50" s="116"/>
      <c r="E50" s="116"/>
      <c r="F50" s="99"/>
      <c r="G50" s="46" t="s">
        <v>58</v>
      </c>
      <c r="H50" s="54">
        <v>794</v>
      </c>
      <c r="I50" s="29" t="s">
        <v>23</v>
      </c>
      <c r="J50" s="29" t="s">
        <v>23</v>
      </c>
      <c r="K50" s="29" t="s">
        <v>39</v>
      </c>
      <c r="L50" s="54" t="s">
        <v>43</v>
      </c>
      <c r="M50" s="19">
        <f>7+47</f>
        <v>54</v>
      </c>
      <c r="N50" s="19">
        <v>44.1</v>
      </c>
      <c r="O50" s="19">
        <v>44.1</v>
      </c>
      <c r="P50" s="19">
        <f t="shared" si="1"/>
        <v>81.666666666666671</v>
      </c>
      <c r="Q50" s="19">
        <f t="shared" si="2"/>
        <v>100</v>
      </c>
    </row>
    <row r="51" spans="1:17" ht="67.5" x14ac:dyDescent="0.25">
      <c r="A51" s="44" t="s">
        <v>27</v>
      </c>
      <c r="B51" s="44" t="s">
        <v>29</v>
      </c>
      <c r="C51" s="44" t="s">
        <v>26</v>
      </c>
      <c r="D51" s="44" t="s">
        <v>29</v>
      </c>
      <c r="E51" s="44"/>
      <c r="F51" s="55" t="s">
        <v>65</v>
      </c>
      <c r="G51" s="56" t="s">
        <v>66</v>
      </c>
      <c r="H51" s="54">
        <v>794</v>
      </c>
      <c r="I51" s="29" t="s">
        <v>23</v>
      </c>
      <c r="J51" s="29" t="s">
        <v>23</v>
      </c>
      <c r="K51" s="23" t="s">
        <v>39</v>
      </c>
      <c r="L51" s="24">
        <v>612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</row>
    <row r="52" spans="1:17" ht="146.25" x14ac:dyDescent="0.25">
      <c r="A52" s="44" t="s">
        <v>27</v>
      </c>
      <c r="B52" s="44" t="s">
        <v>29</v>
      </c>
      <c r="C52" s="44" t="s">
        <v>26</v>
      </c>
      <c r="D52" s="57" t="s">
        <v>29</v>
      </c>
      <c r="E52" s="57"/>
      <c r="F52" s="58" t="s">
        <v>67</v>
      </c>
      <c r="G52" s="56" t="s">
        <v>68</v>
      </c>
      <c r="H52" s="54">
        <v>793</v>
      </c>
      <c r="I52" s="29" t="s">
        <v>23</v>
      </c>
      <c r="J52" s="29" t="s">
        <v>23</v>
      </c>
      <c r="K52" s="29" t="s">
        <v>44</v>
      </c>
      <c r="L52" s="54">
        <v>622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</row>
  </sheetData>
  <mergeCells count="73">
    <mergeCell ref="J24:J25"/>
    <mergeCell ref="L24:L26"/>
    <mergeCell ref="C10:Q10"/>
    <mergeCell ref="A12:E12"/>
    <mergeCell ref="F12:F14"/>
    <mergeCell ref="G12:G14"/>
    <mergeCell ref="H12:L12"/>
    <mergeCell ref="A13:A14"/>
    <mergeCell ref="B13:B14"/>
    <mergeCell ref="C13:C14"/>
    <mergeCell ref="D13:D14"/>
    <mergeCell ref="E13:E14"/>
    <mergeCell ref="H13:H14"/>
    <mergeCell ref="I13:I14"/>
    <mergeCell ref="J13:J14"/>
    <mergeCell ref="K13:K14"/>
    <mergeCell ref="L13:L14"/>
    <mergeCell ref="F15:F17"/>
    <mergeCell ref="A18:A20"/>
    <mergeCell ref="B18:B20"/>
    <mergeCell ref="C18:C20"/>
    <mergeCell ref="D18:D20"/>
    <mergeCell ref="E18:E20"/>
    <mergeCell ref="F18:F20"/>
    <mergeCell ref="A15:A17"/>
    <mergeCell ref="B15:B17"/>
    <mergeCell ref="C15:C17"/>
    <mergeCell ref="D15:D17"/>
    <mergeCell ref="E15:E17"/>
    <mergeCell ref="G24:G26"/>
    <mergeCell ref="I24:I26"/>
    <mergeCell ref="A21:A26"/>
    <mergeCell ref="B21:B26"/>
    <mergeCell ref="C21:C26"/>
    <mergeCell ref="D21:D26"/>
    <mergeCell ref="E21:E26"/>
    <mergeCell ref="H21:H26"/>
    <mergeCell ref="A27:A40"/>
    <mergeCell ref="B27:B40"/>
    <mergeCell ref="C27:C40"/>
    <mergeCell ref="D27:D40"/>
    <mergeCell ref="E27:E40"/>
    <mergeCell ref="A42:A43"/>
    <mergeCell ref="B42:B43"/>
    <mergeCell ref="C42:C43"/>
    <mergeCell ref="D42:D43"/>
    <mergeCell ref="E42:E43"/>
    <mergeCell ref="A46:A48"/>
    <mergeCell ref="B46:B48"/>
    <mergeCell ref="C46:C48"/>
    <mergeCell ref="D46:D48"/>
    <mergeCell ref="E46:E48"/>
    <mergeCell ref="A49:A50"/>
    <mergeCell ref="B49:B50"/>
    <mergeCell ref="C49:C50"/>
    <mergeCell ref="D49:D50"/>
    <mergeCell ref="E49:E50"/>
    <mergeCell ref="F49:F50"/>
    <mergeCell ref="P12:Q12"/>
    <mergeCell ref="M12:O12"/>
    <mergeCell ref="M13:M14"/>
    <mergeCell ref="N13:N14"/>
    <mergeCell ref="O13:O14"/>
    <mergeCell ref="P13:P14"/>
    <mergeCell ref="Q13:Q14"/>
    <mergeCell ref="F42:F43"/>
    <mergeCell ref="F46:F48"/>
    <mergeCell ref="F27:F40"/>
    <mergeCell ref="G27:G36"/>
    <mergeCell ref="I21:I23"/>
    <mergeCell ref="J21:J23"/>
    <mergeCell ref="F21:F26"/>
    <mergeCell ref="G21:G23"/>
  </mergeCells>
  <hyperlinks>
    <hyperlink ref="I8" r:id="rId1" display="consultantplus://offline/ref=81C534AC1618B38338B7138DDEB14344F59B417381706259B468524054C32ECBB30FCA5546109B5D4A4FB66DK4O"/>
  </hyperlinks>
  <pageMargins left="0.39370078740157483" right="0.39370078740157483" top="0.39370078740157483" bottom="0.39370078740157483" header="0.19685039370078741" footer="0.31496062992125984"/>
  <pageSetup paperSize="9" scale="97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="87" zoomScaleNormal="87" workbookViewId="0">
      <selection activeCell="I11" sqref="I11"/>
    </sheetView>
  </sheetViews>
  <sheetFormatPr defaultRowHeight="15" x14ac:dyDescent="0.25"/>
  <cols>
    <col min="1" max="1" width="6.140625" customWidth="1"/>
    <col min="2" max="2" width="5" customWidth="1"/>
    <col min="3" max="3" width="23.140625" customWidth="1"/>
    <col min="4" max="4" width="26.85546875" customWidth="1"/>
    <col min="5" max="5" width="9.28515625" customWidth="1"/>
    <col min="6" max="6" width="11.42578125" customWidth="1"/>
    <col min="7" max="7" width="12.28515625" customWidth="1"/>
  </cols>
  <sheetData>
    <row r="1" spans="1:7" ht="15.75" x14ac:dyDescent="0.25">
      <c r="A1" s="3"/>
      <c r="B1" s="3"/>
      <c r="C1" s="3"/>
      <c r="D1" s="3"/>
      <c r="E1" s="3"/>
      <c r="F1" s="3"/>
      <c r="G1" s="60" t="s">
        <v>20</v>
      </c>
    </row>
    <row r="2" spans="1:7" ht="15.75" x14ac:dyDescent="0.25">
      <c r="A2" s="3"/>
      <c r="B2" s="3"/>
      <c r="C2" s="3"/>
      <c r="D2" s="3"/>
      <c r="E2" s="3"/>
      <c r="F2" s="3"/>
      <c r="G2" s="61" t="s">
        <v>21</v>
      </c>
    </row>
    <row r="3" spans="1:7" ht="15.75" x14ac:dyDescent="0.25">
      <c r="A3" s="3"/>
      <c r="B3" s="3"/>
      <c r="C3" s="3"/>
      <c r="D3" s="3"/>
      <c r="E3" s="3"/>
      <c r="F3" s="3"/>
      <c r="G3" s="61" t="s">
        <v>70</v>
      </c>
    </row>
    <row r="4" spans="1:7" ht="15.75" x14ac:dyDescent="0.25">
      <c r="A4" s="3"/>
      <c r="B4" s="3"/>
      <c r="C4" s="3"/>
      <c r="D4" s="3"/>
      <c r="E4" s="3"/>
      <c r="F4" s="3"/>
      <c r="G4" s="61" t="s">
        <v>69</v>
      </c>
    </row>
    <row r="5" spans="1:7" ht="15.75" x14ac:dyDescent="0.25">
      <c r="A5" s="3"/>
      <c r="B5" s="3"/>
      <c r="C5" s="3"/>
      <c r="D5" s="3"/>
      <c r="E5" s="3"/>
      <c r="F5" s="3"/>
      <c r="G5" s="61" t="s">
        <v>71</v>
      </c>
    </row>
    <row r="6" spans="1:7" ht="15.75" x14ac:dyDescent="0.25">
      <c r="A6" s="3"/>
      <c r="B6" s="3"/>
      <c r="C6" s="3"/>
      <c r="D6" s="3"/>
      <c r="E6" s="3"/>
      <c r="F6" s="3"/>
      <c r="G6" s="61" t="s">
        <v>102</v>
      </c>
    </row>
    <row r="7" spans="1:7" ht="15.75" x14ac:dyDescent="0.25">
      <c r="A7" s="3"/>
      <c r="B7" s="3"/>
      <c r="C7" s="3"/>
      <c r="D7" s="3"/>
      <c r="E7" s="3"/>
      <c r="F7" s="3"/>
      <c r="G7" s="61"/>
    </row>
    <row r="8" spans="1:7" ht="29.25" customHeight="1" x14ac:dyDescent="0.25">
      <c r="A8" s="150" t="s">
        <v>74</v>
      </c>
      <c r="B8" s="151"/>
      <c r="C8" s="151"/>
      <c r="D8" s="151"/>
      <c r="E8" s="151"/>
      <c r="F8" s="151"/>
      <c r="G8" s="151"/>
    </row>
    <row r="9" spans="1:7" ht="15.75" x14ac:dyDescent="0.25">
      <c r="A9" s="3"/>
      <c r="B9" s="3"/>
      <c r="C9" s="3"/>
      <c r="D9" s="62" t="s">
        <v>96</v>
      </c>
      <c r="E9" s="3"/>
      <c r="F9" s="3"/>
      <c r="G9" s="3"/>
    </row>
    <row r="10" spans="1:7" ht="16.5" thickBot="1" x14ac:dyDescent="0.3">
      <c r="D10" s="64" t="s">
        <v>75</v>
      </c>
    </row>
    <row r="11" spans="1:7" ht="140.25" customHeight="1" thickBot="1" x14ac:dyDescent="0.3">
      <c r="A11" s="152" t="s">
        <v>76</v>
      </c>
      <c r="B11" s="153"/>
      <c r="C11" s="154" t="s">
        <v>77</v>
      </c>
      <c r="D11" s="154" t="s">
        <v>78</v>
      </c>
      <c r="E11" s="154" t="s">
        <v>79</v>
      </c>
      <c r="F11" s="157" t="s">
        <v>80</v>
      </c>
      <c r="G11" s="157" t="s">
        <v>81</v>
      </c>
    </row>
    <row r="12" spans="1:7" ht="15.75" customHeight="1" thickBot="1" x14ac:dyDescent="0.3">
      <c r="A12" s="65" t="s">
        <v>15</v>
      </c>
      <c r="B12" s="66" t="s">
        <v>16</v>
      </c>
      <c r="C12" s="155"/>
      <c r="D12" s="156"/>
      <c r="E12" s="155"/>
      <c r="F12" s="158"/>
      <c r="G12" s="158"/>
    </row>
    <row r="13" spans="1:7" ht="15.75" customHeight="1" thickBot="1" x14ac:dyDescent="0.3">
      <c r="A13" s="143">
        <v>2</v>
      </c>
      <c r="B13" s="146"/>
      <c r="C13" s="147" t="s">
        <v>99</v>
      </c>
      <c r="D13" s="67" t="s">
        <v>24</v>
      </c>
      <c r="E13" s="68">
        <f>E14</f>
        <v>40552.665999999997</v>
      </c>
      <c r="F13" s="68">
        <f>F14</f>
        <v>21818.615616999996</v>
      </c>
      <c r="G13" s="69">
        <f>F13/E13*100</f>
        <v>53.803159617175346</v>
      </c>
    </row>
    <row r="14" spans="1:7" ht="24.75" thickBot="1" x14ac:dyDescent="0.3">
      <c r="A14" s="144"/>
      <c r="B14" s="144"/>
      <c r="C14" s="148"/>
      <c r="D14" s="70" t="s">
        <v>82</v>
      </c>
      <c r="E14" s="71">
        <f>E16+E17+E18+E19+E20+E21+E22+E23</f>
        <v>40552.665999999997</v>
      </c>
      <c r="F14" s="71">
        <f>F16+F17+F18+F19+F20+F21+F22+F23</f>
        <v>21818.615616999996</v>
      </c>
      <c r="G14" s="69">
        <f t="shared" ref="G14:G27" si="0">F14/E14*100</f>
        <v>53.803159617175346</v>
      </c>
    </row>
    <row r="15" spans="1:7" ht="15.75" customHeight="1" thickBot="1" x14ac:dyDescent="0.3">
      <c r="A15" s="144"/>
      <c r="B15" s="144"/>
      <c r="C15" s="148"/>
      <c r="D15" s="72" t="s">
        <v>83</v>
      </c>
      <c r="E15" s="71"/>
      <c r="F15" s="71"/>
      <c r="G15" s="69"/>
    </row>
    <row r="16" spans="1:7" ht="24.75" thickBot="1" x14ac:dyDescent="0.3">
      <c r="A16" s="144"/>
      <c r="B16" s="144"/>
      <c r="C16" s="148"/>
      <c r="D16" s="70" t="s">
        <v>84</v>
      </c>
      <c r="E16" s="71">
        <f>E27+E38+E49</f>
        <v>37952.758999999998</v>
      </c>
      <c r="F16" s="71">
        <f>F27+F38+F49</f>
        <v>20205.177819999997</v>
      </c>
      <c r="G16" s="69">
        <f>F16/E16*100</f>
        <v>53.237704853025306</v>
      </c>
    </row>
    <row r="17" spans="1:7" ht="24.75" thickBot="1" x14ac:dyDescent="0.3">
      <c r="A17" s="144"/>
      <c r="B17" s="144"/>
      <c r="C17" s="148"/>
      <c r="D17" s="70" t="s">
        <v>85</v>
      </c>
      <c r="E17" s="71">
        <f>E28+E39+E50</f>
        <v>0</v>
      </c>
      <c r="F17" s="73">
        <f>F28+F39+F50</f>
        <v>0</v>
      </c>
      <c r="G17" s="69"/>
    </row>
    <row r="18" spans="1:7" ht="24.75" thickBot="1" x14ac:dyDescent="0.3">
      <c r="A18" s="144"/>
      <c r="B18" s="144"/>
      <c r="C18" s="148"/>
      <c r="D18" s="70" t="s">
        <v>86</v>
      </c>
      <c r="E18" s="71">
        <f>E30+E40+E51</f>
        <v>0</v>
      </c>
      <c r="F18" s="73">
        <f>F30+F40+F51</f>
        <v>0</v>
      </c>
      <c r="G18" s="69"/>
    </row>
    <row r="19" spans="1:7" ht="15.75" thickBot="1" x14ac:dyDescent="0.3">
      <c r="A19" s="144"/>
      <c r="B19" s="144"/>
      <c r="C19" s="148"/>
      <c r="D19" s="70" t="s">
        <v>87</v>
      </c>
      <c r="E19" s="71">
        <f>E31+E41+E52</f>
        <v>2599.9070000000002</v>
      </c>
      <c r="F19" s="71">
        <f>F31+F41+F52</f>
        <v>1613.437797</v>
      </c>
      <c r="G19" s="69">
        <f>F19/E19*100</f>
        <v>62.057519634356154</v>
      </c>
    </row>
    <row r="20" spans="1:7" ht="23.25" thickBot="1" x14ac:dyDescent="0.3">
      <c r="A20" s="144"/>
      <c r="B20" s="144"/>
      <c r="C20" s="148"/>
      <c r="D20" s="95" t="s">
        <v>100</v>
      </c>
      <c r="E20" s="73">
        <f>E32+E43+E54</f>
        <v>0</v>
      </c>
      <c r="F20" s="73">
        <f>F32+F43+F54</f>
        <v>0</v>
      </c>
      <c r="G20" s="69"/>
    </row>
    <row r="21" spans="1:7" ht="48.75" thickBot="1" x14ac:dyDescent="0.3">
      <c r="A21" s="144"/>
      <c r="B21" s="144"/>
      <c r="C21" s="148"/>
      <c r="D21" s="70" t="s">
        <v>101</v>
      </c>
      <c r="E21" s="73">
        <f>E33+E44+E55</f>
        <v>0</v>
      </c>
      <c r="F21" s="73">
        <f>F33+F44+F55</f>
        <v>0</v>
      </c>
      <c r="G21" s="69"/>
    </row>
    <row r="22" spans="1:7" ht="48.75" thickBot="1" x14ac:dyDescent="0.3">
      <c r="A22" s="144"/>
      <c r="B22" s="144"/>
      <c r="C22" s="148"/>
      <c r="D22" s="70" t="s">
        <v>88</v>
      </c>
      <c r="E22" s="71">
        <f>E33+E44+E55</f>
        <v>0</v>
      </c>
      <c r="F22" s="73">
        <f>F33+F44+F55</f>
        <v>0</v>
      </c>
      <c r="G22" s="69"/>
    </row>
    <row r="23" spans="1:7" ht="15.75" thickBot="1" x14ac:dyDescent="0.3">
      <c r="A23" s="145"/>
      <c r="B23" s="145"/>
      <c r="C23" s="149"/>
      <c r="D23" s="74" t="s">
        <v>89</v>
      </c>
      <c r="E23" s="75">
        <f>E34+E45+E56</f>
        <v>0</v>
      </c>
      <c r="F23" s="76">
        <f>F34+F45+F56</f>
        <v>0</v>
      </c>
      <c r="G23" s="69"/>
    </row>
    <row r="24" spans="1:7" ht="15.75" thickBot="1" x14ac:dyDescent="0.3">
      <c r="A24" s="140" t="s">
        <v>27</v>
      </c>
      <c r="B24" s="140" t="s">
        <v>25</v>
      </c>
      <c r="C24" s="142" t="s">
        <v>31</v>
      </c>
      <c r="D24" s="77" t="s">
        <v>24</v>
      </c>
      <c r="E24" s="78">
        <f>E25</f>
        <v>40434.665999999997</v>
      </c>
      <c r="F24" s="78">
        <f>F25</f>
        <v>21710.515616999997</v>
      </c>
      <c r="G24" s="79">
        <f t="shared" si="0"/>
        <v>53.6928278744778</v>
      </c>
    </row>
    <row r="25" spans="1:7" ht="34.5" thickBot="1" x14ac:dyDescent="0.3">
      <c r="A25" s="140"/>
      <c r="B25" s="140"/>
      <c r="C25" s="142"/>
      <c r="D25" s="80" t="s">
        <v>90</v>
      </c>
      <c r="E25" s="81">
        <f>E27+E28+E30+E31+E32+E33+E34</f>
        <v>40434.665999999997</v>
      </c>
      <c r="F25" s="81">
        <f>F27+F28+F30+F31+F32+F33+F34</f>
        <v>21710.515616999997</v>
      </c>
      <c r="G25" s="69">
        <f t="shared" si="0"/>
        <v>53.6928278744778</v>
      </c>
    </row>
    <row r="26" spans="1:7" ht="15.75" thickBot="1" x14ac:dyDescent="0.3">
      <c r="A26" s="140"/>
      <c r="B26" s="140"/>
      <c r="C26" s="142"/>
      <c r="D26" s="82" t="s">
        <v>83</v>
      </c>
      <c r="E26" s="81"/>
      <c r="F26" s="83"/>
      <c r="G26" s="69"/>
    </row>
    <row r="27" spans="1:7" ht="34.5" thickBot="1" x14ac:dyDescent="0.3">
      <c r="A27" s="140"/>
      <c r="B27" s="140"/>
      <c r="C27" s="142"/>
      <c r="D27" s="84" t="s">
        <v>91</v>
      </c>
      <c r="E27" s="85">
        <v>37834.758999999998</v>
      </c>
      <c r="F27" s="85">
        <v>20097.077819999999</v>
      </c>
      <c r="G27" s="69">
        <f t="shared" si="0"/>
        <v>53.118027843127003</v>
      </c>
    </row>
    <row r="28" spans="1:7" ht="24.75" thickBot="1" x14ac:dyDescent="0.3">
      <c r="A28" s="140"/>
      <c r="B28" s="140"/>
      <c r="C28" s="142"/>
      <c r="D28" s="70" t="s">
        <v>85</v>
      </c>
      <c r="E28" s="81"/>
      <c r="F28" s="83"/>
      <c r="G28" s="86"/>
    </row>
    <row r="29" spans="1:7" ht="24.75" thickBot="1" x14ac:dyDescent="0.3">
      <c r="A29" s="140"/>
      <c r="B29" s="140"/>
      <c r="C29" s="142"/>
      <c r="D29" s="70" t="s">
        <v>86</v>
      </c>
      <c r="E29" s="81"/>
      <c r="F29" s="83"/>
      <c r="G29" s="86"/>
    </row>
    <row r="30" spans="1:7" ht="15.75" thickBot="1" x14ac:dyDescent="0.3">
      <c r="A30" s="140"/>
      <c r="B30" s="140"/>
      <c r="C30" s="142"/>
      <c r="D30" s="70" t="s">
        <v>87</v>
      </c>
      <c r="E30" s="81"/>
      <c r="F30" s="83"/>
      <c r="G30" s="86"/>
    </row>
    <row r="31" spans="1:7" ht="22.5" x14ac:dyDescent="0.25">
      <c r="A31" s="140"/>
      <c r="B31" s="140"/>
      <c r="C31" s="142"/>
      <c r="D31" s="95" t="s">
        <v>100</v>
      </c>
      <c r="E31" s="81">
        <v>2599.9070000000002</v>
      </c>
      <c r="F31" s="97">
        <v>1613.437797</v>
      </c>
      <c r="G31" s="87">
        <f t="shared" ref="G31" si="1">F31/E31*100</f>
        <v>62.057519634356154</v>
      </c>
    </row>
    <row r="32" spans="1:7" ht="48.75" thickBot="1" x14ac:dyDescent="0.3">
      <c r="A32" s="140"/>
      <c r="B32" s="140"/>
      <c r="C32" s="142"/>
      <c r="D32" s="70" t="s">
        <v>101</v>
      </c>
      <c r="E32" s="81"/>
      <c r="F32" s="83"/>
      <c r="G32" s="86"/>
    </row>
    <row r="33" spans="1:7" ht="48.75" thickBot="1" x14ac:dyDescent="0.3">
      <c r="A33" s="140"/>
      <c r="B33" s="140"/>
      <c r="C33" s="142"/>
      <c r="D33" s="70" t="s">
        <v>88</v>
      </c>
      <c r="E33" s="81"/>
      <c r="F33" s="83"/>
      <c r="G33" s="86"/>
    </row>
    <row r="34" spans="1:7" x14ac:dyDescent="0.25">
      <c r="A34" s="141"/>
      <c r="B34" s="141"/>
      <c r="C34" s="142"/>
      <c r="D34" s="74" t="s">
        <v>89</v>
      </c>
      <c r="E34" s="81"/>
      <c r="F34" s="83"/>
      <c r="G34" s="86"/>
    </row>
    <row r="35" spans="1:7" x14ac:dyDescent="0.25">
      <c r="A35" s="140" t="s">
        <v>27</v>
      </c>
      <c r="B35" s="140" t="s">
        <v>28</v>
      </c>
      <c r="C35" s="142" t="s">
        <v>33</v>
      </c>
      <c r="D35" s="77" t="s">
        <v>24</v>
      </c>
      <c r="E35" s="81">
        <f>E36</f>
        <v>0</v>
      </c>
      <c r="F35" s="81">
        <f>F36</f>
        <v>0</v>
      </c>
      <c r="G35" s="81">
        <v>0</v>
      </c>
    </row>
    <row r="36" spans="1:7" ht="34.5" thickBot="1" x14ac:dyDescent="0.3">
      <c r="A36" s="140"/>
      <c r="B36" s="140"/>
      <c r="C36" s="142"/>
      <c r="D36" s="80" t="s">
        <v>90</v>
      </c>
      <c r="E36" s="81">
        <f>E38+E39+E40+E41+E43+E44+E45</f>
        <v>0</v>
      </c>
      <c r="F36" s="81">
        <f>F38+F39+F40+F41+F43+F44+F45</f>
        <v>0</v>
      </c>
      <c r="G36" s="81">
        <v>0</v>
      </c>
    </row>
    <row r="37" spans="1:7" ht="15.75" thickBot="1" x14ac:dyDescent="0.3">
      <c r="A37" s="140"/>
      <c r="B37" s="140"/>
      <c r="C37" s="142"/>
      <c r="D37" s="82" t="s">
        <v>83</v>
      </c>
      <c r="E37" s="81"/>
      <c r="F37" s="83"/>
      <c r="G37" s="69"/>
    </row>
    <row r="38" spans="1:7" ht="33.75" x14ac:dyDescent="0.25">
      <c r="A38" s="140"/>
      <c r="B38" s="140"/>
      <c r="C38" s="142"/>
      <c r="D38" s="84" t="s">
        <v>91</v>
      </c>
      <c r="E38" s="81"/>
      <c r="F38" s="81">
        <v>0</v>
      </c>
      <c r="G38" s="81">
        <v>0</v>
      </c>
    </row>
    <row r="39" spans="1:7" ht="24.75" thickBot="1" x14ac:dyDescent="0.3">
      <c r="A39" s="140"/>
      <c r="B39" s="140"/>
      <c r="C39" s="142"/>
      <c r="D39" s="70" t="s">
        <v>85</v>
      </c>
      <c r="E39" s="81"/>
      <c r="F39" s="83"/>
      <c r="G39" s="86"/>
    </row>
    <row r="40" spans="1:7" ht="24.75" thickBot="1" x14ac:dyDescent="0.3">
      <c r="A40" s="140"/>
      <c r="B40" s="140"/>
      <c r="C40" s="142"/>
      <c r="D40" s="70" t="s">
        <v>86</v>
      </c>
      <c r="E40" s="81"/>
      <c r="F40" s="83"/>
      <c r="G40" s="86"/>
    </row>
    <row r="41" spans="1:7" ht="15.75" thickBot="1" x14ac:dyDescent="0.3">
      <c r="A41" s="140"/>
      <c r="B41" s="140"/>
      <c r="C41" s="142"/>
      <c r="D41" s="70" t="s">
        <v>87</v>
      </c>
      <c r="E41" s="81"/>
      <c r="F41" s="83"/>
      <c r="G41" s="86"/>
    </row>
    <row r="42" spans="1:7" ht="22.5" x14ac:dyDescent="0.25">
      <c r="A42" s="140"/>
      <c r="B42" s="140"/>
      <c r="C42" s="142"/>
      <c r="D42" s="95" t="s">
        <v>100</v>
      </c>
      <c r="E42" s="81"/>
      <c r="F42" s="83"/>
      <c r="G42" s="86"/>
    </row>
    <row r="43" spans="1:7" ht="48.75" thickBot="1" x14ac:dyDescent="0.3">
      <c r="A43" s="140"/>
      <c r="B43" s="140"/>
      <c r="C43" s="142"/>
      <c r="D43" s="70" t="s">
        <v>101</v>
      </c>
      <c r="E43" s="81"/>
      <c r="F43" s="83"/>
      <c r="G43" s="86"/>
    </row>
    <row r="44" spans="1:7" ht="48.75" thickBot="1" x14ac:dyDescent="0.3">
      <c r="A44" s="140"/>
      <c r="B44" s="140"/>
      <c r="C44" s="142"/>
      <c r="D44" s="70" t="s">
        <v>88</v>
      </c>
      <c r="E44" s="81"/>
      <c r="F44" s="83"/>
      <c r="G44" s="86"/>
    </row>
    <row r="45" spans="1:7" x14ac:dyDescent="0.25">
      <c r="A45" s="141"/>
      <c r="B45" s="141"/>
      <c r="C45" s="142"/>
      <c r="D45" s="74" t="s">
        <v>89</v>
      </c>
      <c r="E45" s="81"/>
      <c r="F45" s="83"/>
      <c r="G45" s="86"/>
    </row>
    <row r="46" spans="1:7" x14ac:dyDescent="0.25">
      <c r="A46" s="140" t="s">
        <v>27</v>
      </c>
      <c r="B46" s="140" t="s">
        <v>29</v>
      </c>
      <c r="C46" s="142" t="s">
        <v>92</v>
      </c>
      <c r="D46" s="94" t="s">
        <v>24</v>
      </c>
      <c r="E46" s="81">
        <f>E47</f>
        <v>118</v>
      </c>
      <c r="F46" s="81">
        <f>F47</f>
        <v>108.1</v>
      </c>
      <c r="G46" s="87">
        <f t="shared" ref="G46:G49" si="2">F46/E46*100</f>
        <v>91.610169491525411</v>
      </c>
    </row>
    <row r="47" spans="1:7" ht="33.75" x14ac:dyDescent="0.25">
      <c r="A47" s="140"/>
      <c r="B47" s="140"/>
      <c r="C47" s="142"/>
      <c r="D47" s="80" t="s">
        <v>93</v>
      </c>
      <c r="E47" s="81">
        <f>E49+E50+E51+E52+E54+E55+E56</f>
        <v>118</v>
      </c>
      <c r="F47" s="81">
        <f>F49+F50+F51+F52+F54+F55+F56</f>
        <v>108.1</v>
      </c>
      <c r="G47" s="87">
        <f t="shared" si="2"/>
        <v>91.610169491525411</v>
      </c>
    </row>
    <row r="48" spans="1:7" x14ac:dyDescent="0.25">
      <c r="A48" s="140"/>
      <c r="B48" s="140"/>
      <c r="C48" s="142"/>
      <c r="D48" s="82" t="s">
        <v>83</v>
      </c>
      <c r="E48" s="81"/>
      <c r="F48" s="83"/>
      <c r="G48" s="87"/>
    </row>
    <row r="49" spans="1:10" ht="33.75" x14ac:dyDescent="0.25">
      <c r="A49" s="140"/>
      <c r="B49" s="140"/>
      <c r="C49" s="142"/>
      <c r="D49" s="84" t="s">
        <v>94</v>
      </c>
      <c r="E49" s="81">
        <v>118</v>
      </c>
      <c r="F49" s="88">
        <v>108.1</v>
      </c>
      <c r="G49" s="87">
        <f t="shared" si="2"/>
        <v>91.610169491525411</v>
      </c>
    </row>
    <row r="50" spans="1:10" ht="24" x14ac:dyDescent="0.25">
      <c r="A50" s="140"/>
      <c r="B50" s="140"/>
      <c r="C50" s="142"/>
      <c r="D50" s="96" t="s">
        <v>85</v>
      </c>
      <c r="E50" s="81"/>
      <c r="F50" s="83"/>
      <c r="G50" s="86"/>
      <c r="J50" s="89"/>
    </row>
    <row r="51" spans="1:10" ht="24" x14ac:dyDescent="0.25">
      <c r="A51" s="140"/>
      <c r="B51" s="140"/>
      <c r="C51" s="142"/>
      <c r="D51" s="96" t="s">
        <v>86</v>
      </c>
      <c r="E51" s="83"/>
      <c r="F51" s="83"/>
      <c r="G51" s="86"/>
    </row>
    <row r="52" spans="1:10" x14ac:dyDescent="0.25">
      <c r="A52" s="140"/>
      <c r="B52" s="140"/>
      <c r="C52" s="142"/>
      <c r="D52" s="96" t="s">
        <v>87</v>
      </c>
      <c r="E52" s="83"/>
      <c r="F52" s="83"/>
      <c r="G52" s="86"/>
    </row>
    <row r="53" spans="1:10" ht="22.5" x14ac:dyDescent="0.25">
      <c r="A53" s="140"/>
      <c r="B53" s="140"/>
      <c r="C53" s="142"/>
      <c r="D53" s="95" t="s">
        <v>100</v>
      </c>
      <c r="E53" s="83"/>
      <c r="F53" s="83"/>
      <c r="G53" s="86"/>
    </row>
    <row r="54" spans="1:10" ht="48" x14ac:dyDescent="0.25">
      <c r="A54" s="140"/>
      <c r="B54" s="140"/>
      <c r="C54" s="142"/>
      <c r="D54" s="96" t="s">
        <v>101</v>
      </c>
      <c r="E54" s="83"/>
      <c r="F54" s="83"/>
      <c r="G54" s="86"/>
    </row>
    <row r="55" spans="1:10" ht="48" x14ac:dyDescent="0.25">
      <c r="A55" s="140"/>
      <c r="B55" s="140"/>
      <c r="C55" s="142"/>
      <c r="D55" s="96" t="s">
        <v>88</v>
      </c>
      <c r="E55" s="83"/>
      <c r="F55" s="83"/>
      <c r="G55" s="86"/>
    </row>
    <row r="56" spans="1:10" x14ac:dyDescent="0.25">
      <c r="A56" s="141"/>
      <c r="B56" s="141"/>
      <c r="C56" s="142"/>
      <c r="D56" s="96" t="s">
        <v>89</v>
      </c>
      <c r="E56" s="83"/>
      <c r="F56" s="83"/>
      <c r="G56" s="86"/>
    </row>
    <row r="57" spans="1:10" ht="15" customHeight="1" x14ac:dyDescent="0.25">
      <c r="G57" s="90"/>
    </row>
    <row r="77" ht="15" customHeight="1" x14ac:dyDescent="0.25"/>
    <row r="87" ht="15" customHeight="1" x14ac:dyDescent="0.25"/>
    <row r="97" ht="15" customHeight="1" x14ac:dyDescent="0.25"/>
  </sheetData>
  <mergeCells count="19">
    <mergeCell ref="A8:G8"/>
    <mergeCell ref="A11:B11"/>
    <mergeCell ref="C11:C12"/>
    <mergeCell ref="D11:D12"/>
    <mergeCell ref="E11:E12"/>
    <mergeCell ref="F11:F12"/>
    <mergeCell ref="G11:G12"/>
    <mergeCell ref="A13:A23"/>
    <mergeCell ref="B13:B23"/>
    <mergeCell ref="C13:C23"/>
    <mergeCell ref="A24:A34"/>
    <mergeCell ref="B24:B34"/>
    <mergeCell ref="C24:C34"/>
    <mergeCell ref="A35:A45"/>
    <mergeCell ref="B35:B45"/>
    <mergeCell ref="C35:C45"/>
    <mergeCell ref="A46:A56"/>
    <mergeCell ref="B46:B56"/>
    <mergeCell ref="C46:C56"/>
  </mergeCells>
  <hyperlinks>
    <hyperlink ref="A8" r:id="rId1" display="consultantplus://offline/ref=81C534AC1618B38338B7138DDEB14344F59B417381706259B468524054C32ECBB30FCA5546109B5D4A4FB16DK3O"/>
  </hyperlinks>
  <pageMargins left="0.39370078740157483" right="0.39370078740157483" top="0.39370078740157483" bottom="0.39370078740157483" header="0.19685039370078741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2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2025-03-26T06:01:42Z</dcterms:modified>
</cp:coreProperties>
</file>