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13 cессия 27.10. 2022\решения\2-306 исп. бюджета за 9 мес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L69" i="1" l="1"/>
  <c r="L68" i="1"/>
  <c r="J18" i="1"/>
  <c r="J21" i="1"/>
  <c r="J25" i="1"/>
  <c r="J33" i="1"/>
  <c r="J46" i="1"/>
  <c r="J17" i="1" l="1"/>
  <c r="K61" i="1"/>
  <c r="K60" i="1" s="1"/>
  <c r="J61" i="1"/>
  <c r="J60" i="1" s="1"/>
  <c r="J95" i="1" s="1"/>
  <c r="L88" i="1"/>
  <c r="L89" i="1"/>
  <c r="L65" i="1"/>
  <c r="K17" i="1" l="1"/>
  <c r="L53" i="1"/>
  <c r="L59" i="1"/>
  <c r="L57" i="1"/>
  <c r="L56" i="1"/>
  <c r="L58" i="1"/>
  <c r="L97" i="1" l="1"/>
  <c r="L90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7" i="1"/>
  <c r="L66" i="1"/>
  <c r="L64" i="1"/>
  <c r="L63" i="1"/>
  <c r="L62" i="1"/>
  <c r="L52" i="1"/>
  <c r="L51" i="1"/>
  <c r="L49" i="1"/>
  <c r="L48" i="1"/>
  <c r="L47" i="1"/>
  <c r="L45" i="1"/>
  <c r="L44" i="1"/>
  <c r="L43" i="1"/>
  <c r="L42" i="1"/>
  <c r="L41" i="1"/>
  <c r="L40" i="1"/>
  <c r="L39" i="1"/>
  <c r="L38" i="1"/>
  <c r="L37" i="1"/>
  <c r="L36" i="1"/>
  <c r="L35" i="1"/>
  <c r="L34" i="1"/>
  <c r="L32" i="1"/>
  <c r="L31" i="1"/>
  <c r="L30" i="1"/>
  <c r="L29" i="1"/>
  <c r="L28" i="1"/>
  <c r="L27" i="1"/>
  <c r="L26" i="1"/>
  <c r="L24" i="1"/>
  <c r="L23" i="1"/>
  <c r="L22" i="1"/>
  <c r="L20" i="1"/>
  <c r="L19" i="1"/>
  <c r="L61" i="1"/>
  <c r="K95" i="1"/>
  <c r="K96" i="1" s="1"/>
  <c r="L60" i="1" l="1"/>
  <c r="L21" i="1"/>
  <c r="L25" i="1" l="1"/>
  <c r="L33" i="1"/>
  <c r="L46" i="1"/>
  <c r="E16" i="1"/>
  <c r="F16" i="1"/>
  <c r="L18" i="1" l="1"/>
  <c r="L17" i="1" l="1"/>
  <c r="J96" i="1"/>
  <c r="L96" i="1" s="1"/>
  <c r="L95" i="1"/>
</calcChain>
</file>

<file path=xl/sharedStrings.xml><?xml version="1.0" encoding="utf-8"?>
<sst xmlns="http://schemas.openxmlformats.org/spreadsheetml/2006/main" count="381" uniqueCount="248">
  <si>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</si>
  <si>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</si>
  <si>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</si>
  <si>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</si>
  <si>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</si>
  <si>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</si>
  <si>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</si>
  <si>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</si>
  <si>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</si>
  <si>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</si>
  <si>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</si>
  <si>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</si>
  <si>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</si>
  <si>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</si>
  <si>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</si>
  <si>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</si>
  <si>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</si>
  <si>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</si>
  <si>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</si>
  <si>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</si>
  <si>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</si>
  <si>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</si>
  <si>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</si>
  <si>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</si>
  <si>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</si>
  <si>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</si>
  <si>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</si>
  <si>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</si>
  <si>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</si>
  <si>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</si>
  <si>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</si>
  <si>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</si>
  <si>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</si>
  <si>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</si>
  <si>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</si>
  <si>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</si>
  <si>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</si>
  <si>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</si>
  <si>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</si>
  <si>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</si>
  <si>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</si>
  <si>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</si>
  <si>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</si>
  <si>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</si>
  <si>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</si>
  <si>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</si>
  <si>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</si>
  <si>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</si>
  <si>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</si>
  <si>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</si>
  <si>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</si>
  <si>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</si>
  <si>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</si>
  <si>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</si>
  <si>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</si>
  <si>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</si>
  <si>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</si>
  <si>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</si>
  <si>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</si>
  <si>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</si>
  <si>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</si>
  <si>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</si>
  <si>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</si>
  <si>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</si>
  <si>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</si>
  <si>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</si>
  <si>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</si>
  <si>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</si>
  <si>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</si>
  <si>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</si>
  <si>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</si>
  <si>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</si>
  <si>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</si>
  <si>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</si>
  <si>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</si>
  <si>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</si>
  <si>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</si>
  <si>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</si>
  <si>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</si>
  <si>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</si>
  <si>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</si>
  <si>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</si>
  <si>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</si>
  <si>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</si>
  <si>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</si>
  <si>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</si>
  <si>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</si>
  <si>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</si>
  <si>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</si>
  <si>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</si>
  <si>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</si>
  <si>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</si>
  <si>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</si>
  <si>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</si>
  <si>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</si>
  <si>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</si>
  <si>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</si>
  <si>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</si>
  <si>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</si>
  <si>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</si>
  <si>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</si>
  <si>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</si>
  <si>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</si>
  <si>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</si>
  <si>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</si>
  <si>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</si>
  <si>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</si>
  <si>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</si>
  <si>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</si>
  <si>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</si>
  <si>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</si>
  <si>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</si>
  <si>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</si>
  <si>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</si>
  <si>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</si>
  <si>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</si>
  <si>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</si>
  <si>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</si>
  <si>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</si>
  <si>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</si>
  <si>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</si>
  <si>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</si>
  <si>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</si>
  <si>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</si>
  <si>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</si>
  <si>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</si>
  <si>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</si>
  <si>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</si>
  <si>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</si>
  <si>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</si>
  <si>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</si>
  <si>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БАЛАНС</t>
  </si>
  <si>
    <t>1 01 02000 01 0000 110</t>
  </si>
  <si>
    <t xml:space="preserve">Налог на доходы физических лиц </t>
  </si>
  <si>
    <t>Сумма на 2022 год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</si>
  <si>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</si>
  <si>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</si>
  <si>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</si>
  <si>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</si>
  <si>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</si>
  <si>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</si>
  <si>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</si>
  <si>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</si>
  <si>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</si>
  <si>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</si>
  <si>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</si>
  <si>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</si>
  <si>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</si>
  <si>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</si>
  <si>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</si>
  <si>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</si>
  <si>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</si>
  <si>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</si>
  <si>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</si>
  <si>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</si>
  <si>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</si>
  <si>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</si>
  <si>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</si>
  <si>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</si>
  <si>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</si>
  <si>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</si>
  <si>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</si>
  <si>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</si>
  <si>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</si>
  <si>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</si>
  <si>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</si>
  <si>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</si>
  <si>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</si>
  <si>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</si>
  <si>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</si>
  <si>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</si>
  <si>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</si>
  <si>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</si>
  <si>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</si>
  <si>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</si>
  <si>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</si>
  <si>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</si>
  <si>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</si>
  <si>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</si>
  <si>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</si>
  <si>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</si>
  <si>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</si>
  <si>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</si>
  <si>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2 02 25304 140 0000 150</t>
  </si>
  <si>
    <t>2 02 25467 140000 150</t>
  </si>
  <si>
    <t>2 02 25519 140000 150</t>
  </si>
  <si>
    <t>2 02 45393140000 150</t>
  </si>
  <si>
    <t>2 02 45303 140000 150</t>
  </si>
  <si>
    <t>2 02 49999 140000 150</t>
  </si>
  <si>
    <t>2 07 00000 000000 150</t>
  </si>
  <si>
    <t>2 07 04050 140000 150</t>
  </si>
  <si>
    <t>2 07 04020 140000 150</t>
  </si>
  <si>
    <t>Субсидии бюджетам муниципальных районов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</si>
  <si>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Субсидия бюджетам муниципальных районов на поддержку отрасли культуры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</si>
  <si>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</si>
  <si>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</si>
  <si>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 бюджетам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</si>
  <si>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</si>
  <si>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</si>
  <si>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</si>
  <si>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1 05 01000 00 0000 110</t>
  </si>
  <si>
    <t>Налог, взимаемый в связи с применением упрощенной системы налогообложения</t>
  </si>
  <si>
    <t>Отчет</t>
  </si>
  <si>
    <t>% исполнения к уточненному плану</t>
  </si>
  <si>
    <t>тыс.руб.</t>
  </si>
  <si>
    <t>ПРОЧИЕ НЕНАЛОГОВЫЕ ДОХОДЫ</t>
  </si>
  <si>
    <t>Невыясненные поступления, зачисляемые в бюджеты муниципальных районов</t>
  </si>
  <si>
    <t>Средства самообложения граждан, зачисляемые в бюджеты муниципальных округов</t>
  </si>
  <si>
    <t>Средства самообложения граждан</t>
  </si>
  <si>
    <t>Невыясненные поступления</t>
  </si>
  <si>
    <t>1 17 00000 00 0000 000</t>
  </si>
  <si>
    <t>1 17  01040 14 0000 180</t>
  </si>
  <si>
    <t>1 17 01000 00 0000 180</t>
  </si>
  <si>
    <t>1 17 14000 00 0000 150</t>
  </si>
  <si>
    <t>Дотации бюджетам бюджетной системы Российской Федерации</t>
  </si>
  <si>
    <t>2 02 1500100 0000 150</t>
  </si>
  <si>
    <t>Субсидии бюджетам бюджетной системы Российской Федерации (межбюджетные субсидии)</t>
  </si>
  <si>
    <t>2 02 2000000 0000 150</t>
  </si>
  <si>
    <t>Субвенции местным бюджетам на выполнение передаваемых полномочий субъектов Российской Федерации</t>
  </si>
  <si>
    <t>2 02 3000000 0000 150</t>
  </si>
  <si>
    <t>Иные межбюджетные трансферты</t>
  </si>
  <si>
    <t>2 02 40000 00 0000 150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</si>
  <si>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</si>
  <si>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</si>
  <si>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</si>
  <si>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</si>
  <si>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2 1800000 00 0000 150</t>
  </si>
  <si>
    <t>2 18 00000 00 0000 000</t>
  </si>
  <si>
    <t>2 19 00000 00 0000 000</t>
  </si>
  <si>
    <t>2 19 00000 14 0000 150</t>
  </si>
  <si>
    <t>Приложение № 1</t>
  </si>
  <si>
    <t>Инициативные платежи</t>
  </si>
  <si>
    <t>Инициативные платежи, зачисляемые в бюджеты муниципальных округов</t>
  </si>
  <si>
    <t>1 17 15000 00 0000 150</t>
  </si>
  <si>
    <t>1 17 15020 14 0000 150</t>
  </si>
  <si>
    <t>1 17  14020 14 0000 150</t>
  </si>
  <si>
    <t xml:space="preserve"> Прочие дотации бюджетам муниципальных округов</t>
  </si>
  <si>
    <t xml:space="preserve"> 2 02 19999 14 0000 150</t>
  </si>
  <si>
    <t>ДЕФИЦИТ (ПРОФИЦИТ)</t>
  </si>
  <si>
    <t>об исполнении  бюджета муниципального  образования "Муниципальный округ Якшур-Бодьиский район Удмуртской Республики"  по доходам за 9 месяцев  2022 года</t>
  </si>
  <si>
    <t>2022029914 0000 150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</si>
  <si>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</si>
  <si>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2022030214 0000 150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</si>
  <si>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</si>
  <si>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</si>
  <si>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1 14 13040 14 0000 410</t>
  </si>
  <si>
    <t>Исполнение на 01.10.2022</t>
  </si>
  <si>
    <t>от "28" октября 2022 года № 2/306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</si>
</sst>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3">
      <alignment horizontal="left" wrapText="1" indent="2"/>
    </xf>
    <xf numFmtId="49" fontId="10" fillId="0" borderId="4">
      <alignment horizontal="center"/>
    </xf>
    <xf numFmtId="9" fontId="14" fillId="0" borderId="0" applyFont="0" applyFill="0" applyBorder="0" applyAlignment="0" applyProtection="0"/>
  </cellStyleXfs>
  <cellXfs count="95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/>
    <xf numFmtId="49" fontId="5" fillId="0" borderId="2" xfId="0" quotePrefix="1" applyNumberFormat="1" applyFont="1" applyFill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165" fontId="2" fillId="0" borderId="2" xfId="0" applyNumberFormat="1" applyFont="1" applyFill="1" applyBorder="1" applyAlignment="1">
      <alignment shrinkToFit="1"/>
    </xf>
    <xf numFmtId="49" fontId="2" fillId="0" borderId="2" xfId="0" applyNumberFormat="1" applyFont="1" applyFill="1" applyBorder="1"/>
    <xf numFmtId="49" fontId="11" fillId="0" borderId="2" xfId="2" applyNumberFormat="1" applyFont="1" applyBorder="1" applyAlignment="1" applyProtection="1">
      <alignment horizontal="left"/>
    </xf>
    <xf numFmtId="49" fontId="11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wrapText="1"/>
    </xf>
    <xf numFmtId="0" fontId="11" fillId="0" borderId="2" xfId="1" applyNumberFormat="1" applyFont="1" applyBorder="1" applyAlignment="1" applyProtection="1">
      <alignment vertical="top" wrapText="1"/>
    </xf>
    <xf numFmtId="0" fontId="11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0" fontId="5" fillId="0" borderId="2" xfId="0" quotePrefix="1" applyFont="1" applyBorder="1" applyAlignment="1">
      <alignment wrapText="1"/>
    </xf>
    <xf numFmtId="0" fontId="6" fillId="0" borderId="2" xfId="0" quotePrefix="1" applyFont="1" applyBorder="1" applyAlignment="1">
      <alignment wrapText="1"/>
    </xf>
    <xf numFmtId="49" fontId="6" fillId="0" borderId="2" xfId="0" applyNumberFormat="1" applyFont="1" applyFill="1" applyBorder="1"/>
    <xf numFmtId="164" fontId="6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4" fontId="6" fillId="0" borderId="2" xfId="0" applyNumberFormat="1" applyFont="1" applyBorder="1" applyAlignment="1">
      <alignment shrinkToFit="1"/>
    </xf>
    <xf numFmtId="165" fontId="2" fillId="0" borderId="2" xfId="0" applyNumberFormat="1" applyFont="1" applyBorder="1" applyAlignment="1">
      <alignment shrinkToFit="1"/>
    </xf>
    <xf numFmtId="166" fontId="6" fillId="0" borderId="2" xfId="0" applyNumberFormat="1" applyFont="1" applyBorder="1" applyAlignment="1">
      <alignment shrinkToFit="1"/>
    </xf>
    <xf numFmtId="165" fontId="12" fillId="0" borderId="2" xfId="0" applyNumberFormat="1" applyFont="1" applyFill="1" applyBorder="1"/>
    <xf numFmtId="165" fontId="13" fillId="0" borderId="2" xfId="0" applyNumberFormat="1" applyFont="1" applyFill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3" fillId="0" borderId="0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5" fillId="0" borderId="0" xfId="0" applyFont="1"/>
    <xf numFmtId="166" fontId="6" fillId="0" borderId="2" xfId="0" applyNumberFormat="1" applyFont="1" applyBorder="1"/>
    <xf numFmtId="166" fontId="2" fillId="0" borderId="2" xfId="0" applyNumberFormat="1" applyFont="1" applyBorder="1"/>
    <xf numFmtId="0" fontId="12" fillId="0" borderId="2" xfId="0" applyFont="1" applyBorder="1"/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166" fontId="12" fillId="0" borderId="2" xfId="0" applyNumberFormat="1" applyFont="1" applyBorder="1"/>
    <xf numFmtId="166" fontId="13" fillId="0" borderId="2" xfId="0" applyNumberFormat="1" applyFont="1" applyBorder="1"/>
    <xf numFmtId="0" fontId="13" fillId="0" borderId="2" xfId="0" applyFont="1" applyBorder="1"/>
    <xf numFmtId="0" fontId="19" fillId="0" borderId="2" xfId="1" applyNumberFormat="1" applyFont="1" applyBorder="1" applyAlignment="1" applyProtection="1">
      <alignment wrapText="1"/>
    </xf>
    <xf numFmtId="49" fontId="19" fillId="0" borderId="2" xfId="2" applyNumberFormat="1" applyFont="1" applyBorder="1" applyAlignment="1" applyProtection="1">
      <alignment horizontal="left"/>
    </xf>
    <xf numFmtId="49" fontId="19" fillId="0" borderId="2" xfId="2" applyNumberFormat="1" applyFont="1" applyBorder="1" applyAlignment="1" applyProtection="1"/>
    <xf numFmtId="165" fontId="6" fillId="0" borderId="2" xfId="0" applyNumberFormat="1" applyFont="1" applyBorder="1" applyAlignment="1">
      <alignment shrinkToFit="1"/>
    </xf>
    <xf numFmtId="166" fontId="2" fillId="0" borderId="2" xfId="3" applyNumberFormat="1" applyFont="1" applyBorder="1"/>
    <xf numFmtId="164" fontId="17" fillId="0" borderId="5" xfId="0" applyNumberFormat="1" applyFont="1" applyBorder="1" applyAlignment="1">
      <alignment wrapText="1"/>
    </xf>
    <xf numFmtId="164" fontId="17" fillId="0" borderId="6" xfId="0" applyNumberFormat="1" applyFont="1" applyBorder="1" applyAlignment="1">
      <alignment wrapText="1"/>
    </xf>
    <xf numFmtId="0" fontId="11" fillId="0" borderId="2" xfId="1" applyNumberFormat="1" applyFont="1" applyBorder="1" applyAlignment="1" applyProtection="1">
      <alignment vertical="center" wrapText="1"/>
    </xf>
    <xf numFmtId="49" fontId="11" fillId="0" borderId="2" xfId="2" applyNumberFormat="1" applyFont="1" applyBorder="1" applyAlignment="1" applyProtection="1">
      <alignment horizontal="left" vertical="center"/>
    </xf>
    <xf numFmtId="165" fontId="2" fillId="0" borderId="2" xfId="0" applyNumberFormat="1" applyFont="1" applyFill="1" applyBorder="1" applyAlignment="1">
      <alignment vertical="center" shrinkToFit="1"/>
    </xf>
    <xf numFmtId="166" fontId="12" fillId="0" borderId="2" xfId="0" applyNumberFormat="1" applyFont="1" applyBorder="1" applyAlignment="1">
      <alignment vertical="center"/>
    </xf>
    <xf numFmtId="166" fontId="2" fillId="0" borderId="2" xfId="3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wrapText="1"/>
    </xf>
    <xf numFmtId="0" fontId="6" fillId="0" borderId="7" xfId="0" applyFont="1" applyBorder="1" applyAlignment="1">
      <alignment vertical="center" wrapText="1"/>
    </xf>
    <xf numFmtId="0" fontId="16" fillId="0" borderId="8" xfId="0" applyFont="1" applyBorder="1" applyAlignment="1">
      <alignment vertical="center"/>
    </xf>
    <xf numFmtId="0" fontId="6" fillId="0" borderId="2" xfId="0" applyFont="1" applyBorder="1" applyAlignment="1">
      <alignment wrapText="1"/>
    </xf>
    <xf numFmtId="0" fontId="16" fillId="0" borderId="2" xfId="0" applyFont="1" applyBorder="1" applyAlignment="1"/>
    <xf numFmtId="0" fontId="3" fillId="0" borderId="0" xfId="0" applyNumberFormat="1" applyFont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</cellXfs>
  <cellStyles count="4">
    <cellStyle name="xl31" xfId="1"/>
    <cellStyle name="xl43" xfId="2"/>
    <cellStyle name="Обычный" xfId="0" builtinId="0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tabSelected="1" showWhiteSpace="0" topLeftCell="H2" workbookViewId="0">
      <selection activeCell="I7" sqref="I7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6.85546875" style="8" customWidth="1"/>
    <col min="9" max="9" width="50.42578125" style="30" customWidth="1"/>
    <col min="10" max="10" width="12.140625" style="34" customWidth="1"/>
    <col min="11" max="11" width="12" customWidth="1"/>
    <col min="12" max="12" width="12.85546875" customWidth="1"/>
    <col min="13" max="13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8"/>
      <c r="J1" s="31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5"/>
      <c r="I2" s="86" t="s">
        <v>230</v>
      </c>
      <c r="J2" s="86"/>
      <c r="K2" s="86"/>
      <c r="L2" s="86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5"/>
      <c r="I3" s="86" t="s">
        <v>152</v>
      </c>
      <c r="J3" s="86"/>
      <c r="K3" s="86"/>
      <c r="L3" s="86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5"/>
      <c r="I4" s="86" t="s">
        <v>153</v>
      </c>
      <c r="J4" s="86"/>
      <c r="K4" s="86"/>
      <c r="L4" s="86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5"/>
      <c r="I5" s="86" t="s">
        <v>154</v>
      </c>
      <c r="J5" s="86"/>
      <c r="K5" s="86"/>
      <c r="L5" s="86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5"/>
      <c r="I6" s="86" t="s">
        <v>247</v>
      </c>
      <c r="J6" s="86"/>
      <c r="K6" s="86"/>
      <c r="L6" s="86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5"/>
      <c r="I7" s="60"/>
      <c r="J7" s="61"/>
    </row>
    <row r="8" spans="1:12" x14ac:dyDescent="0.25">
      <c r="A8" s="1"/>
      <c r="B8" s="1"/>
      <c r="C8" s="1"/>
      <c r="D8" s="1"/>
      <c r="E8" s="4"/>
      <c r="F8" s="4"/>
      <c r="G8" s="4"/>
      <c r="H8" s="5"/>
      <c r="I8" s="29"/>
      <c r="J8" s="32"/>
    </row>
    <row r="9" spans="1:12" x14ac:dyDescent="0.25">
      <c r="A9" s="1"/>
      <c r="B9" s="1"/>
      <c r="C9" s="1"/>
      <c r="D9" s="1"/>
      <c r="E9" s="4"/>
      <c r="F9" s="4"/>
      <c r="G9" s="4"/>
      <c r="H9" s="5"/>
      <c r="I9" s="62" t="s">
        <v>202</v>
      </c>
      <c r="J9" s="32"/>
    </row>
    <row r="10" spans="1:12" ht="43.5" customHeight="1" x14ac:dyDescent="0.25">
      <c r="A10" s="9"/>
      <c r="B10" s="9"/>
      <c r="C10" s="9"/>
      <c r="D10" s="9"/>
      <c r="H10" s="91" t="s">
        <v>239</v>
      </c>
      <c r="I10" s="91"/>
      <c r="J10" s="91"/>
      <c r="K10" s="91"/>
      <c r="L10" s="91"/>
    </row>
    <row r="11" spans="1:12" x14ac:dyDescent="0.25">
      <c r="E11" s="10"/>
      <c r="F11" s="10"/>
      <c r="G11" s="10"/>
      <c r="J11" s="33"/>
      <c r="L11" s="65" t="s">
        <v>204</v>
      </c>
    </row>
    <row r="12" spans="1:12" s="13" customFormat="1" ht="12.75" customHeight="1" x14ac:dyDescent="0.2">
      <c r="A12" s="11" t="s">
        <v>0</v>
      </c>
      <c r="B12" s="11"/>
      <c r="C12" s="11"/>
      <c r="D12" s="11"/>
      <c r="E12" s="12"/>
      <c r="F12" s="12"/>
      <c r="G12" s="12"/>
      <c r="H12" s="92" t="s">
        <v>0</v>
      </c>
      <c r="I12" s="93" t="s">
        <v>1</v>
      </c>
      <c r="J12" s="94" t="s">
        <v>134</v>
      </c>
      <c r="K12" s="87" t="s">
        <v>246</v>
      </c>
      <c r="L12" s="89" t="s">
        <v>203</v>
      </c>
    </row>
    <row r="13" spans="1:12" s="15" customFormat="1" ht="36.75" customHeight="1" x14ac:dyDescent="0.2">
      <c r="A13" s="11"/>
      <c r="B13" s="11"/>
      <c r="C13" s="11"/>
      <c r="D13" s="11"/>
      <c r="E13" s="14"/>
      <c r="F13" s="14"/>
      <c r="G13" s="14"/>
      <c r="H13" s="92"/>
      <c r="I13" s="93"/>
      <c r="J13" s="94"/>
      <c r="K13" s="88"/>
      <c r="L13" s="90"/>
    </row>
    <row r="14" spans="1:12" s="18" customFormat="1" ht="56.25" hidden="1" customHeight="1" x14ac:dyDescent="0.2">
      <c r="A14" s="16" t="s">
        <v>2</v>
      </c>
      <c r="B14" s="16" t="s">
        <v>3</v>
      </c>
      <c r="C14" s="16" t="s">
        <v>4</v>
      </c>
      <c r="D14" s="16" t="s">
        <v>5</v>
      </c>
      <c r="E14" s="17" t="s">
        <v>6</v>
      </c>
      <c r="F14" s="17" t="s">
        <v>7</v>
      </c>
      <c r="G14" s="17" t="s">
        <v>8</v>
      </c>
      <c r="H14" s="35" t="s">
        <v>9</v>
      </c>
      <c r="I14" s="50" t="s">
        <v>10</v>
      </c>
      <c r="J14" s="36" t="s">
        <v>11</v>
      </c>
      <c r="K14" s="63"/>
      <c r="L14" s="63"/>
    </row>
    <row r="15" spans="1:12" s="21" customFormat="1" ht="181.5" hidden="1" customHeight="1" x14ac:dyDescent="0.2">
      <c r="A15" s="19" t="s">
        <v>12</v>
      </c>
      <c r="B15" s="19" t="s">
        <v>13</v>
      </c>
      <c r="C15" s="19" t="s">
        <v>14</v>
      </c>
      <c r="D15" s="19" t="s">
        <v>15</v>
      </c>
      <c r="E15" s="20" t="s">
        <v>16</v>
      </c>
      <c r="F15" s="20" t="s">
        <v>17</v>
      </c>
      <c r="G15" s="20" t="s">
        <v>18</v>
      </c>
      <c r="H15" s="37" t="s">
        <v>19</v>
      </c>
      <c r="I15" s="51" t="s">
        <v>20</v>
      </c>
      <c r="J15" s="38" t="s">
        <v>21</v>
      </c>
      <c r="K15" s="64"/>
      <c r="L15" s="64"/>
    </row>
    <row r="16" spans="1:12" s="24" customFormat="1" ht="17.25" hidden="1" customHeight="1" x14ac:dyDescent="0.2">
      <c r="A16" s="22" t="s">
        <v>22</v>
      </c>
      <c r="B16" s="22" t="s">
        <v>23</v>
      </c>
      <c r="C16" s="22" t="s">
        <v>24</v>
      </c>
      <c r="D16" s="22" t="s">
        <v>25</v>
      </c>
      <c r="E16" s="23">
        <f>726338.7-0.7</f>
        <v>726338</v>
      </c>
      <c r="F16" s="23">
        <f>725605.8-0.7</f>
        <v>725605.10000000009</v>
      </c>
      <c r="G16" s="23">
        <v>65753.899999999994</v>
      </c>
      <c r="H16" s="52" t="s">
        <v>26</v>
      </c>
      <c r="I16" s="53"/>
      <c r="J16" s="39">
        <v>726338</v>
      </c>
      <c r="K16" s="49"/>
      <c r="L16" s="49"/>
    </row>
    <row r="17" spans="1:12" s="24" customFormat="1" ht="14.25" x14ac:dyDescent="0.2">
      <c r="A17" s="22" t="s">
        <v>27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52" t="s">
        <v>28</v>
      </c>
      <c r="I17" s="53" t="s">
        <v>29</v>
      </c>
      <c r="J17" s="40">
        <f>J18+J20+J21+J25+J29+J31+J33+J39+J44+J46+J51+J53</f>
        <v>320788</v>
      </c>
      <c r="K17" s="40">
        <f>K18+K20+K21+K25+K29+K31+K33+K39+K44+K46+K51+K53</f>
        <v>236095.1</v>
      </c>
      <c r="L17" s="78">
        <f>K17/J17*100</f>
        <v>73.598482486876065</v>
      </c>
    </row>
    <row r="18" spans="1:12" s="24" customFormat="1" ht="14.25" x14ac:dyDescent="0.2">
      <c r="A18" s="22" t="s">
        <v>30</v>
      </c>
      <c r="B18" s="22" t="s">
        <v>23</v>
      </c>
      <c r="C18" s="22" t="s">
        <v>24</v>
      </c>
      <c r="D18" s="22" t="s">
        <v>25</v>
      </c>
      <c r="E18" s="23">
        <v>0</v>
      </c>
      <c r="F18" s="23"/>
      <c r="G18" s="23"/>
      <c r="H18" s="52" t="s">
        <v>31</v>
      </c>
      <c r="I18" s="53" t="s">
        <v>32</v>
      </c>
      <c r="J18" s="40">
        <f>J19</f>
        <v>212587</v>
      </c>
      <c r="K18" s="66">
        <v>155934.39999999999</v>
      </c>
      <c r="L18" s="78">
        <f>K18/J18*100</f>
        <v>73.350863411215173</v>
      </c>
    </row>
    <row r="19" spans="1:12" ht="15" x14ac:dyDescent="0.25">
      <c r="A19" s="1" t="s">
        <v>33</v>
      </c>
      <c r="B19" s="1" t="s">
        <v>34</v>
      </c>
      <c r="C19" s="1" t="s">
        <v>24</v>
      </c>
      <c r="D19" s="1" t="s">
        <v>35</v>
      </c>
      <c r="E19" s="2">
        <v>0</v>
      </c>
      <c r="F19" s="2"/>
      <c r="G19" s="2"/>
      <c r="H19" s="42" t="s">
        <v>132</v>
      </c>
      <c r="I19" s="46" t="s">
        <v>133</v>
      </c>
      <c r="J19" s="41">
        <v>212587</v>
      </c>
      <c r="K19" s="71">
        <v>155934.39999999999</v>
      </c>
      <c r="L19" s="78">
        <f>K19/J19*100</f>
        <v>73.350863411215173</v>
      </c>
    </row>
    <row r="20" spans="1:12" s="24" customFormat="1" ht="38.25" x14ac:dyDescent="0.2">
      <c r="A20" s="22" t="s">
        <v>36</v>
      </c>
      <c r="B20" s="22" t="s">
        <v>23</v>
      </c>
      <c r="C20" s="22" t="s">
        <v>24</v>
      </c>
      <c r="D20" s="22" t="s">
        <v>25</v>
      </c>
      <c r="E20" s="23">
        <v>0</v>
      </c>
      <c r="F20" s="23"/>
      <c r="G20" s="23"/>
      <c r="H20" s="52" t="s">
        <v>37</v>
      </c>
      <c r="I20" s="53" t="s">
        <v>38</v>
      </c>
      <c r="J20" s="40">
        <v>30319</v>
      </c>
      <c r="K20" s="66">
        <v>27135.9</v>
      </c>
      <c r="L20" s="78">
        <f>K20/J20*100</f>
        <v>89.50130281341734</v>
      </c>
    </row>
    <row r="21" spans="1:12" s="24" customFormat="1" ht="14.25" x14ac:dyDescent="0.2">
      <c r="A21" s="22" t="s">
        <v>39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52" t="s">
        <v>40</v>
      </c>
      <c r="I21" s="53" t="s">
        <v>41</v>
      </c>
      <c r="J21" s="40">
        <f>J22+J23+J24</f>
        <v>4985</v>
      </c>
      <c r="K21" s="66">
        <v>3239.5</v>
      </c>
      <c r="L21" s="78">
        <f t="shared" ref="L21:L90" si="0">K21/J21*100</f>
        <v>64.984954864593774</v>
      </c>
    </row>
    <row r="22" spans="1:12" s="24" customFormat="1" ht="27" customHeight="1" x14ac:dyDescent="0.2">
      <c r="A22" s="22"/>
      <c r="B22" s="22"/>
      <c r="C22" s="22"/>
      <c r="D22" s="22"/>
      <c r="E22" s="23"/>
      <c r="F22" s="23"/>
      <c r="G22" s="23"/>
      <c r="H22" s="42" t="s">
        <v>200</v>
      </c>
      <c r="I22" s="46" t="s">
        <v>201</v>
      </c>
      <c r="J22" s="41">
        <v>706</v>
      </c>
      <c r="K22" s="67">
        <v>715.3</v>
      </c>
      <c r="L22" s="78">
        <f t="shared" si="0"/>
        <v>101.31728045325778</v>
      </c>
    </row>
    <row r="23" spans="1:12" ht="15" x14ac:dyDescent="0.25">
      <c r="A23" s="1" t="s">
        <v>43</v>
      </c>
      <c r="B23" s="1" t="s">
        <v>34</v>
      </c>
      <c r="C23" s="1" t="s">
        <v>24</v>
      </c>
      <c r="D23" s="1" t="s">
        <v>35</v>
      </c>
      <c r="E23" s="2">
        <v>0</v>
      </c>
      <c r="F23" s="2"/>
      <c r="G23" s="2"/>
      <c r="H23" s="42" t="s">
        <v>44</v>
      </c>
      <c r="I23" s="46" t="s">
        <v>45</v>
      </c>
      <c r="J23" s="41">
        <v>610</v>
      </c>
      <c r="K23" s="68">
        <v>742.7</v>
      </c>
      <c r="L23" s="78">
        <f t="shared" si="0"/>
        <v>121.75409836065573</v>
      </c>
    </row>
    <row r="24" spans="1:12" ht="39" x14ac:dyDescent="0.25">
      <c r="A24" s="1" t="s">
        <v>46</v>
      </c>
      <c r="B24" s="1" t="s">
        <v>42</v>
      </c>
      <c r="C24" s="1" t="s">
        <v>24</v>
      </c>
      <c r="D24" s="1" t="s">
        <v>35</v>
      </c>
      <c r="E24" s="2">
        <v>0</v>
      </c>
      <c r="F24" s="2"/>
      <c r="G24" s="2"/>
      <c r="H24" s="42" t="s">
        <v>47</v>
      </c>
      <c r="I24" s="46" t="s">
        <v>48</v>
      </c>
      <c r="J24" s="41">
        <v>3669</v>
      </c>
      <c r="K24" s="68">
        <v>1781.5</v>
      </c>
      <c r="L24" s="78">
        <f t="shared" si="0"/>
        <v>48.555464704279096</v>
      </c>
    </row>
    <row r="25" spans="1:12" s="24" customFormat="1" ht="14.25" x14ac:dyDescent="0.2">
      <c r="A25" s="22" t="s">
        <v>49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2" t="s">
        <v>50</v>
      </c>
      <c r="I25" s="53" t="s">
        <v>51</v>
      </c>
      <c r="J25" s="40">
        <f>J26+J27+J28</f>
        <v>18809</v>
      </c>
      <c r="K25" s="49">
        <v>11645.7</v>
      </c>
      <c r="L25" s="78">
        <f t="shared" si="0"/>
        <v>61.915572332394078</v>
      </c>
    </row>
    <row r="26" spans="1:12" ht="39" x14ac:dyDescent="0.25">
      <c r="A26" s="1" t="s">
        <v>52</v>
      </c>
      <c r="B26" s="1" t="s">
        <v>53</v>
      </c>
      <c r="C26" s="1" t="s">
        <v>24</v>
      </c>
      <c r="D26" s="1" t="s">
        <v>35</v>
      </c>
      <c r="E26" s="2">
        <v>0</v>
      </c>
      <c r="F26" s="2"/>
      <c r="G26" s="2"/>
      <c r="H26" s="42" t="s">
        <v>136</v>
      </c>
      <c r="I26" s="46" t="s">
        <v>135</v>
      </c>
      <c r="J26" s="41">
        <v>4543</v>
      </c>
      <c r="K26" s="71">
        <v>26</v>
      </c>
      <c r="L26" s="78">
        <f t="shared" si="0"/>
        <v>0.57230904688531803</v>
      </c>
    </row>
    <row r="27" spans="1:12" ht="39" x14ac:dyDescent="0.25">
      <c r="A27" s="1" t="s">
        <v>54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42" t="s">
        <v>137</v>
      </c>
      <c r="I27" s="46" t="s">
        <v>138</v>
      </c>
      <c r="J27" s="41">
        <v>9416</v>
      </c>
      <c r="K27" s="71">
        <v>10714</v>
      </c>
      <c r="L27" s="78">
        <f t="shared" si="0"/>
        <v>113.78504672897196</v>
      </c>
    </row>
    <row r="28" spans="1:12" ht="39" x14ac:dyDescent="0.25">
      <c r="A28" s="1" t="s">
        <v>55</v>
      </c>
      <c r="B28" s="1" t="s">
        <v>53</v>
      </c>
      <c r="C28" s="1" t="s">
        <v>24</v>
      </c>
      <c r="D28" s="1" t="s">
        <v>35</v>
      </c>
      <c r="E28" s="2">
        <v>0</v>
      </c>
      <c r="F28" s="2"/>
      <c r="G28" s="2"/>
      <c r="H28" s="42" t="s">
        <v>162</v>
      </c>
      <c r="I28" s="46" t="s">
        <v>139</v>
      </c>
      <c r="J28" s="41">
        <v>4850</v>
      </c>
      <c r="K28" s="68">
        <v>905.7</v>
      </c>
      <c r="L28" s="78">
        <f t="shared" si="0"/>
        <v>18.674226804123712</v>
      </c>
    </row>
    <row r="29" spans="1:12" s="24" customFormat="1" ht="25.5" x14ac:dyDescent="0.2">
      <c r="A29" s="22" t="s">
        <v>56</v>
      </c>
      <c r="B29" s="22" t="s">
        <v>23</v>
      </c>
      <c r="C29" s="22" t="s">
        <v>24</v>
      </c>
      <c r="D29" s="22" t="s">
        <v>25</v>
      </c>
      <c r="E29" s="23">
        <v>0</v>
      </c>
      <c r="F29" s="23"/>
      <c r="G29" s="23"/>
      <c r="H29" s="52" t="s">
        <v>57</v>
      </c>
      <c r="I29" s="53" t="s">
        <v>58</v>
      </c>
      <c r="J29" s="40">
        <v>5551</v>
      </c>
      <c r="K29" s="49">
        <v>3657.3</v>
      </c>
      <c r="L29" s="78">
        <f t="shared" si="0"/>
        <v>65.885426049360476</v>
      </c>
    </row>
    <row r="30" spans="1:12" ht="26.25" x14ac:dyDescent="0.25">
      <c r="A30" s="1" t="s">
        <v>59</v>
      </c>
      <c r="B30" s="1" t="s">
        <v>34</v>
      </c>
      <c r="C30" s="1" t="s">
        <v>24</v>
      </c>
      <c r="D30" s="1" t="s">
        <v>35</v>
      </c>
      <c r="E30" s="2">
        <v>0</v>
      </c>
      <c r="F30" s="2"/>
      <c r="G30" s="2"/>
      <c r="H30" s="42" t="s">
        <v>60</v>
      </c>
      <c r="I30" s="46" t="s">
        <v>61</v>
      </c>
      <c r="J30" s="41">
        <v>5551</v>
      </c>
      <c r="K30" s="68">
        <v>3657.3</v>
      </c>
      <c r="L30" s="78">
        <f t="shared" si="0"/>
        <v>65.885426049360476</v>
      </c>
    </row>
    <row r="31" spans="1:12" s="24" customFormat="1" ht="14.25" x14ac:dyDescent="0.2">
      <c r="A31" s="22" t="s">
        <v>62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52" t="s">
        <v>63</v>
      </c>
      <c r="I31" s="53" t="s">
        <v>64</v>
      </c>
      <c r="J31" s="40">
        <v>2115</v>
      </c>
      <c r="K31" s="49">
        <v>1417.5</v>
      </c>
      <c r="L31" s="78">
        <f t="shared" si="0"/>
        <v>67.021276595744681</v>
      </c>
    </row>
    <row r="32" spans="1:12" ht="39" hidden="1" x14ac:dyDescent="0.25">
      <c r="A32" s="1" t="s">
        <v>65</v>
      </c>
      <c r="B32" s="1" t="s">
        <v>34</v>
      </c>
      <c r="C32" s="1" t="s">
        <v>24</v>
      </c>
      <c r="D32" s="1" t="s">
        <v>35</v>
      </c>
      <c r="E32" s="2">
        <v>0</v>
      </c>
      <c r="F32" s="2"/>
      <c r="G32" s="2"/>
      <c r="H32" s="42" t="s">
        <v>66</v>
      </c>
      <c r="I32" s="46" t="s">
        <v>67</v>
      </c>
      <c r="J32" s="41">
        <v>1461</v>
      </c>
      <c r="K32" s="68"/>
      <c r="L32" s="78">
        <f t="shared" si="0"/>
        <v>0</v>
      </c>
    </row>
    <row r="33" spans="1:12" s="24" customFormat="1" ht="38.25" x14ac:dyDescent="0.2">
      <c r="A33" s="22" t="s">
        <v>68</v>
      </c>
      <c r="B33" s="22" t="s">
        <v>23</v>
      </c>
      <c r="C33" s="22" t="s">
        <v>24</v>
      </c>
      <c r="D33" s="22" t="s">
        <v>25</v>
      </c>
      <c r="E33" s="23">
        <v>0</v>
      </c>
      <c r="F33" s="23"/>
      <c r="G33" s="23"/>
      <c r="H33" s="52" t="s">
        <v>69</v>
      </c>
      <c r="I33" s="53" t="s">
        <v>70</v>
      </c>
      <c r="J33" s="40">
        <f>J34+J35+J36+J37+J38</f>
        <v>19000</v>
      </c>
      <c r="K33" s="49">
        <v>16597.099999999999</v>
      </c>
      <c r="L33" s="78">
        <f t="shared" si="0"/>
        <v>87.353157894736839</v>
      </c>
    </row>
    <row r="34" spans="1:12" ht="90" x14ac:dyDescent="0.25">
      <c r="A34" s="1" t="s">
        <v>71</v>
      </c>
      <c r="B34" s="1" t="s">
        <v>72</v>
      </c>
      <c r="C34" s="1" t="s">
        <v>24</v>
      </c>
      <c r="D34" s="1" t="s">
        <v>73</v>
      </c>
      <c r="E34" s="2">
        <v>0</v>
      </c>
      <c r="F34" s="2"/>
      <c r="G34" s="2"/>
      <c r="H34" s="42" t="s">
        <v>140</v>
      </c>
      <c r="I34" s="46" t="s">
        <v>155</v>
      </c>
      <c r="J34" s="41">
        <v>18499</v>
      </c>
      <c r="K34" s="68">
        <v>16250.6</v>
      </c>
      <c r="L34" s="78">
        <f t="shared" si="0"/>
        <v>87.845829504297541</v>
      </c>
    </row>
    <row r="35" spans="1:12" ht="77.25" x14ac:dyDescent="0.25">
      <c r="A35" s="1" t="s">
        <v>74</v>
      </c>
      <c r="B35" s="1" t="s">
        <v>53</v>
      </c>
      <c r="C35" s="1" t="s">
        <v>24</v>
      </c>
      <c r="D35" s="1" t="s">
        <v>73</v>
      </c>
      <c r="E35" s="2">
        <v>0</v>
      </c>
      <c r="F35" s="2"/>
      <c r="G35" s="2"/>
      <c r="H35" s="42" t="s">
        <v>158</v>
      </c>
      <c r="I35" s="46" t="s">
        <v>157</v>
      </c>
      <c r="J35" s="41">
        <v>67</v>
      </c>
      <c r="K35" s="68">
        <v>0</v>
      </c>
      <c r="L35" s="78">
        <f t="shared" si="0"/>
        <v>0</v>
      </c>
    </row>
    <row r="36" spans="1:12" ht="64.5" x14ac:dyDescent="0.25">
      <c r="A36" s="1" t="s">
        <v>75</v>
      </c>
      <c r="B36" s="1" t="s">
        <v>53</v>
      </c>
      <c r="C36" s="1" t="s">
        <v>24</v>
      </c>
      <c r="D36" s="1" t="s">
        <v>73</v>
      </c>
      <c r="E36" s="2">
        <v>0</v>
      </c>
      <c r="F36" s="2"/>
      <c r="G36" s="2"/>
      <c r="H36" s="42" t="s">
        <v>143</v>
      </c>
      <c r="I36" s="46" t="s">
        <v>76</v>
      </c>
      <c r="J36" s="41">
        <v>241</v>
      </c>
      <c r="K36" s="68">
        <v>0</v>
      </c>
      <c r="L36" s="78">
        <f t="shared" si="0"/>
        <v>0</v>
      </c>
    </row>
    <row r="37" spans="1:12" ht="39" x14ac:dyDescent="0.25">
      <c r="A37" s="1" t="s">
        <v>77</v>
      </c>
      <c r="B37" s="1" t="s">
        <v>72</v>
      </c>
      <c r="C37" s="1" t="s">
        <v>24</v>
      </c>
      <c r="D37" s="1" t="s">
        <v>73</v>
      </c>
      <c r="E37" s="2">
        <v>0</v>
      </c>
      <c r="F37" s="2"/>
      <c r="G37" s="2"/>
      <c r="H37" s="42" t="s">
        <v>141</v>
      </c>
      <c r="I37" s="46" t="s">
        <v>156</v>
      </c>
      <c r="J37" s="41">
        <v>37</v>
      </c>
      <c r="K37" s="68">
        <v>252.4</v>
      </c>
      <c r="L37" s="78">
        <f t="shared" si="0"/>
        <v>682.16216216216219</v>
      </c>
    </row>
    <row r="38" spans="1:12" ht="77.25" x14ac:dyDescent="0.25">
      <c r="A38" s="1" t="s">
        <v>78</v>
      </c>
      <c r="B38" s="1" t="s">
        <v>72</v>
      </c>
      <c r="C38" s="1" t="s">
        <v>24</v>
      </c>
      <c r="D38" s="1" t="s">
        <v>73</v>
      </c>
      <c r="E38" s="2">
        <v>0</v>
      </c>
      <c r="F38" s="2"/>
      <c r="G38" s="2"/>
      <c r="H38" s="42" t="s">
        <v>142</v>
      </c>
      <c r="I38" s="46" t="s">
        <v>159</v>
      </c>
      <c r="J38" s="41">
        <v>156</v>
      </c>
      <c r="K38" s="68">
        <v>94.1</v>
      </c>
      <c r="L38" s="78">
        <f t="shared" si="0"/>
        <v>60.320512820512818</v>
      </c>
    </row>
    <row r="39" spans="1:12" s="24" customFormat="1" ht="25.5" x14ac:dyDescent="0.2">
      <c r="A39" s="22" t="s">
        <v>79</v>
      </c>
      <c r="B39" s="22" t="s">
        <v>23</v>
      </c>
      <c r="C39" s="22" t="s">
        <v>24</v>
      </c>
      <c r="D39" s="22" t="s">
        <v>25</v>
      </c>
      <c r="E39" s="23">
        <v>0</v>
      </c>
      <c r="F39" s="23"/>
      <c r="G39" s="23"/>
      <c r="H39" s="52" t="s">
        <v>80</v>
      </c>
      <c r="I39" s="53" t="s">
        <v>81</v>
      </c>
      <c r="J39" s="40">
        <v>14000</v>
      </c>
      <c r="K39" s="49">
        <v>9812.5</v>
      </c>
      <c r="L39" s="78">
        <f t="shared" si="0"/>
        <v>70.089285714285708</v>
      </c>
    </row>
    <row r="40" spans="1:12" ht="26.25" hidden="1" x14ac:dyDescent="0.25">
      <c r="A40" s="1" t="s">
        <v>82</v>
      </c>
      <c r="B40" s="1" t="s">
        <v>34</v>
      </c>
      <c r="C40" s="1" t="s">
        <v>24</v>
      </c>
      <c r="D40" s="1" t="s">
        <v>73</v>
      </c>
      <c r="E40" s="2">
        <v>0</v>
      </c>
      <c r="F40" s="2"/>
      <c r="G40" s="2"/>
      <c r="H40" s="42" t="s">
        <v>83</v>
      </c>
      <c r="I40" s="46" t="s">
        <v>84</v>
      </c>
      <c r="J40" s="41">
        <v>311</v>
      </c>
      <c r="K40" s="68"/>
      <c r="L40" s="78">
        <f t="shared" si="0"/>
        <v>0</v>
      </c>
    </row>
    <row r="41" spans="1:12" ht="51.75" hidden="1" x14ac:dyDescent="0.25">
      <c r="A41" s="1" t="s">
        <v>85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42" t="s">
        <v>86</v>
      </c>
      <c r="I41" s="46" t="s">
        <v>87</v>
      </c>
      <c r="J41" s="41">
        <v>2904</v>
      </c>
      <c r="K41" s="68"/>
      <c r="L41" s="78">
        <f t="shared" si="0"/>
        <v>0</v>
      </c>
    </row>
    <row r="42" spans="1:12" ht="15" hidden="1" x14ac:dyDescent="0.25">
      <c r="A42" s="1" t="s">
        <v>88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42" t="s">
        <v>89</v>
      </c>
      <c r="I42" s="46"/>
      <c r="J42" s="41">
        <v>2575</v>
      </c>
      <c r="K42" s="68"/>
      <c r="L42" s="78">
        <f t="shared" si="0"/>
        <v>0</v>
      </c>
    </row>
    <row r="43" spans="1:12" ht="39" hidden="1" x14ac:dyDescent="0.25">
      <c r="A43" s="1" t="s">
        <v>90</v>
      </c>
      <c r="B43" s="1" t="s">
        <v>34</v>
      </c>
      <c r="C43" s="1" t="s">
        <v>24</v>
      </c>
      <c r="D43" s="1" t="s">
        <v>73</v>
      </c>
      <c r="E43" s="2">
        <v>0</v>
      </c>
      <c r="F43" s="2"/>
      <c r="G43" s="2"/>
      <c r="H43" s="42" t="s">
        <v>91</v>
      </c>
      <c r="I43" s="46" t="s">
        <v>92</v>
      </c>
      <c r="J43" s="41">
        <v>3218</v>
      </c>
      <c r="K43" s="68"/>
      <c r="L43" s="78">
        <f t="shared" si="0"/>
        <v>0</v>
      </c>
    </row>
    <row r="44" spans="1:12" s="24" customFormat="1" ht="25.5" x14ac:dyDescent="0.2">
      <c r="A44" s="22" t="s">
        <v>93</v>
      </c>
      <c r="B44" s="22" t="s">
        <v>23</v>
      </c>
      <c r="C44" s="22" t="s">
        <v>24</v>
      </c>
      <c r="D44" s="22" t="s">
        <v>25</v>
      </c>
      <c r="E44" s="23">
        <v>0</v>
      </c>
      <c r="F44" s="23"/>
      <c r="G44" s="23"/>
      <c r="H44" s="52" t="s">
        <v>94</v>
      </c>
      <c r="I44" s="53" t="s">
        <v>95</v>
      </c>
      <c r="J44" s="40">
        <v>50</v>
      </c>
      <c r="K44" s="49">
        <v>78.599999999999994</v>
      </c>
      <c r="L44" s="78">
        <f t="shared" si="0"/>
        <v>157.19999999999999</v>
      </c>
    </row>
    <row r="45" spans="1:12" ht="26.25" hidden="1" x14ac:dyDescent="0.25">
      <c r="A45" s="1" t="s">
        <v>96</v>
      </c>
      <c r="B45" s="1" t="s">
        <v>53</v>
      </c>
      <c r="C45" s="1" t="s">
        <v>24</v>
      </c>
      <c r="D45" s="1" t="s">
        <v>97</v>
      </c>
      <c r="E45" s="2">
        <v>0</v>
      </c>
      <c r="F45" s="2"/>
      <c r="G45" s="2"/>
      <c r="H45" s="42" t="s">
        <v>98</v>
      </c>
      <c r="I45" s="46" t="s">
        <v>99</v>
      </c>
      <c r="J45" s="41">
        <v>41</v>
      </c>
      <c r="K45" s="68"/>
      <c r="L45" s="78">
        <f t="shared" si="0"/>
        <v>0</v>
      </c>
    </row>
    <row r="46" spans="1:12" s="24" customFormat="1" ht="25.5" x14ac:dyDescent="0.2">
      <c r="A46" s="22" t="s">
        <v>100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2" t="s">
        <v>101</v>
      </c>
      <c r="I46" s="53" t="s">
        <v>102</v>
      </c>
      <c r="J46" s="40">
        <f>J47+J48+J49</f>
        <v>6932</v>
      </c>
      <c r="K46" s="49">
        <v>2826.2</v>
      </c>
      <c r="L46" s="78">
        <f t="shared" si="0"/>
        <v>40.77034045008655</v>
      </c>
    </row>
    <row r="47" spans="1:12" ht="77.25" x14ac:dyDescent="0.25">
      <c r="A47" s="1" t="s">
        <v>103</v>
      </c>
      <c r="B47" s="1" t="s">
        <v>72</v>
      </c>
      <c r="C47" s="1" t="s">
        <v>24</v>
      </c>
      <c r="D47" s="1" t="s">
        <v>104</v>
      </c>
      <c r="E47" s="2">
        <v>0</v>
      </c>
      <c r="F47" s="2"/>
      <c r="G47" s="2"/>
      <c r="H47" s="42" t="s">
        <v>146</v>
      </c>
      <c r="I47" s="46" t="s">
        <v>160</v>
      </c>
      <c r="J47" s="41">
        <v>2278</v>
      </c>
      <c r="K47" s="68">
        <v>0</v>
      </c>
      <c r="L47" s="78">
        <f t="shared" si="0"/>
        <v>0</v>
      </c>
    </row>
    <row r="48" spans="1:12" ht="39" x14ac:dyDescent="0.25">
      <c r="A48" s="1" t="s">
        <v>105</v>
      </c>
      <c r="B48" s="1" t="s">
        <v>72</v>
      </c>
      <c r="C48" s="1" t="s">
        <v>24</v>
      </c>
      <c r="D48" s="1" t="s">
        <v>106</v>
      </c>
      <c r="E48" s="2">
        <v>0</v>
      </c>
      <c r="F48" s="2"/>
      <c r="G48" s="2"/>
      <c r="H48" s="42" t="s">
        <v>148</v>
      </c>
      <c r="I48" s="46" t="s">
        <v>147</v>
      </c>
      <c r="J48" s="41">
        <v>4454</v>
      </c>
      <c r="K48" s="68">
        <v>2297.8000000000002</v>
      </c>
      <c r="L48" s="78">
        <f t="shared" si="0"/>
        <v>51.589582397844637</v>
      </c>
    </row>
    <row r="49" spans="1:12" ht="77.25" x14ac:dyDescent="0.25">
      <c r="A49" s="1" t="s">
        <v>107</v>
      </c>
      <c r="B49" s="1" t="s">
        <v>72</v>
      </c>
      <c r="C49" s="1" t="s">
        <v>24</v>
      </c>
      <c r="D49" s="1" t="s">
        <v>106</v>
      </c>
      <c r="E49" s="2">
        <v>0</v>
      </c>
      <c r="F49" s="2"/>
      <c r="G49" s="2"/>
      <c r="H49" s="42" t="s">
        <v>149</v>
      </c>
      <c r="I49" s="46" t="s">
        <v>161</v>
      </c>
      <c r="J49" s="41">
        <v>200</v>
      </c>
      <c r="K49" s="68">
        <v>489.5</v>
      </c>
      <c r="L49" s="78">
        <f t="shared" si="0"/>
        <v>244.74999999999997</v>
      </c>
    </row>
    <row r="50" spans="1:12" ht="39" x14ac:dyDescent="0.25">
      <c r="A50" s="1"/>
      <c r="B50" s="1"/>
      <c r="C50" s="1"/>
      <c r="D50" s="1"/>
      <c r="E50" s="2"/>
      <c r="F50" s="2"/>
      <c r="G50" s="2"/>
      <c r="H50" s="42" t="s">
        <v>245</v>
      </c>
      <c r="I50" s="46" t="s">
        <v>244</v>
      </c>
      <c r="J50" s="41">
        <v>0</v>
      </c>
      <c r="K50" s="68">
        <v>38.9</v>
      </c>
      <c r="L50" s="78"/>
    </row>
    <row r="51" spans="1:12" s="24" customFormat="1" ht="14.25" x14ac:dyDescent="0.2">
      <c r="A51" s="22" t="s">
        <v>108</v>
      </c>
      <c r="B51" s="22" t="s">
        <v>23</v>
      </c>
      <c r="C51" s="22" t="s">
        <v>24</v>
      </c>
      <c r="D51" s="22" t="s">
        <v>25</v>
      </c>
      <c r="E51" s="23">
        <v>0</v>
      </c>
      <c r="F51" s="23"/>
      <c r="G51" s="23"/>
      <c r="H51" s="52" t="s">
        <v>109</v>
      </c>
      <c r="I51" s="53" t="s">
        <v>110</v>
      </c>
      <c r="J51" s="40">
        <v>2000</v>
      </c>
      <c r="K51" s="49">
        <v>702.8</v>
      </c>
      <c r="L51" s="78">
        <f t="shared" si="0"/>
        <v>35.14</v>
      </c>
    </row>
    <row r="52" spans="1:12" ht="90" hidden="1" x14ac:dyDescent="0.25">
      <c r="A52" s="1" t="s">
        <v>111</v>
      </c>
      <c r="B52" s="1" t="s">
        <v>72</v>
      </c>
      <c r="C52" s="1" t="s">
        <v>24</v>
      </c>
      <c r="D52" s="1" t="s">
        <v>112</v>
      </c>
      <c r="E52" s="2">
        <v>0</v>
      </c>
      <c r="F52" s="2"/>
      <c r="G52" s="2"/>
      <c r="H52" s="42" t="s">
        <v>150</v>
      </c>
      <c r="I52" s="54" t="s">
        <v>151</v>
      </c>
      <c r="J52" s="41">
        <v>2000</v>
      </c>
      <c r="K52" s="68"/>
      <c r="L52" s="78">
        <f t="shared" si="0"/>
        <v>0</v>
      </c>
    </row>
    <row r="53" spans="1:12" ht="15" x14ac:dyDescent="0.25">
      <c r="A53" s="1"/>
      <c r="B53" s="1"/>
      <c r="C53" s="1"/>
      <c r="D53" s="1"/>
      <c r="E53" s="2"/>
      <c r="F53" s="2"/>
      <c r="G53" s="2"/>
      <c r="H53" s="52" t="s">
        <v>210</v>
      </c>
      <c r="I53" s="69" t="s">
        <v>205</v>
      </c>
      <c r="J53" s="40">
        <v>4440</v>
      </c>
      <c r="K53" s="73">
        <v>3047.6</v>
      </c>
      <c r="L53" s="78">
        <f t="shared" si="0"/>
        <v>68.63963963963964</v>
      </c>
    </row>
    <row r="54" spans="1:12" ht="15" x14ac:dyDescent="0.25">
      <c r="A54" s="1"/>
      <c r="B54" s="1"/>
      <c r="C54" s="1"/>
      <c r="D54" s="1"/>
      <c r="E54" s="2"/>
      <c r="F54" s="2"/>
      <c r="G54" s="2"/>
      <c r="H54" s="52" t="s">
        <v>212</v>
      </c>
      <c r="I54" s="69" t="s">
        <v>209</v>
      </c>
      <c r="J54" s="40">
        <v>0</v>
      </c>
      <c r="K54" s="72">
        <v>-1360.6</v>
      </c>
      <c r="L54" s="78"/>
    </row>
    <row r="55" spans="1:12" ht="24.75" x14ac:dyDescent="0.25">
      <c r="A55" s="1"/>
      <c r="B55" s="1"/>
      <c r="C55" s="1"/>
      <c r="D55" s="1"/>
      <c r="E55" s="2"/>
      <c r="F55" s="2"/>
      <c r="G55" s="2"/>
      <c r="H55" s="42" t="s">
        <v>211</v>
      </c>
      <c r="I55" s="70" t="s">
        <v>206</v>
      </c>
      <c r="J55" s="41">
        <v>0</v>
      </c>
      <c r="K55" s="71">
        <v>-1357.6</v>
      </c>
      <c r="L55" s="78"/>
    </row>
    <row r="56" spans="1:12" ht="15" x14ac:dyDescent="0.25">
      <c r="A56" s="1"/>
      <c r="B56" s="1"/>
      <c r="C56" s="1"/>
      <c r="D56" s="1"/>
      <c r="E56" s="2"/>
      <c r="F56" s="2"/>
      <c r="G56" s="2"/>
      <c r="H56" s="52" t="s">
        <v>213</v>
      </c>
      <c r="I56" s="69" t="s">
        <v>208</v>
      </c>
      <c r="J56" s="40">
        <v>3069</v>
      </c>
      <c r="K56" s="72">
        <v>3036.9</v>
      </c>
      <c r="L56" s="78">
        <f t="shared" si="0"/>
        <v>98.954056695992193</v>
      </c>
    </row>
    <row r="57" spans="1:12" ht="24.75" x14ac:dyDescent="0.25">
      <c r="A57" s="1"/>
      <c r="B57" s="1"/>
      <c r="C57" s="1"/>
      <c r="D57" s="1"/>
      <c r="E57" s="2"/>
      <c r="F57" s="2"/>
      <c r="G57" s="2"/>
      <c r="H57" s="42" t="s">
        <v>235</v>
      </c>
      <c r="I57" s="70" t="s">
        <v>207</v>
      </c>
      <c r="J57" s="41">
        <v>3069</v>
      </c>
      <c r="K57" s="71">
        <v>3036.9</v>
      </c>
      <c r="L57" s="78">
        <f t="shared" si="0"/>
        <v>98.954056695992193</v>
      </c>
    </row>
    <row r="58" spans="1:12" ht="15" x14ac:dyDescent="0.25">
      <c r="A58" s="1"/>
      <c r="B58" s="1"/>
      <c r="C58" s="1"/>
      <c r="D58" s="1"/>
      <c r="E58" s="2"/>
      <c r="F58" s="2"/>
      <c r="G58" s="2"/>
      <c r="H58" s="52" t="s">
        <v>233</v>
      </c>
      <c r="I58" s="69" t="s">
        <v>231</v>
      </c>
      <c r="J58" s="40">
        <v>1371</v>
      </c>
      <c r="K58" s="72">
        <v>1371.3</v>
      </c>
      <c r="L58" s="78">
        <f t="shared" si="0"/>
        <v>100.02188183807439</v>
      </c>
    </row>
    <row r="59" spans="1:12" ht="24.75" x14ac:dyDescent="0.25">
      <c r="A59" s="1"/>
      <c r="B59" s="1"/>
      <c r="C59" s="1"/>
      <c r="D59" s="1"/>
      <c r="E59" s="2"/>
      <c r="F59" s="2"/>
      <c r="G59" s="2"/>
      <c r="H59" s="42" t="s">
        <v>234</v>
      </c>
      <c r="I59" s="70" t="s">
        <v>232</v>
      </c>
      <c r="J59" s="41">
        <v>1371</v>
      </c>
      <c r="K59" s="71">
        <v>1371.3</v>
      </c>
      <c r="L59" s="78">
        <f t="shared" si="0"/>
        <v>100.02188183807439</v>
      </c>
    </row>
    <row r="60" spans="1:12" s="24" customFormat="1" ht="14.25" x14ac:dyDescent="0.2">
      <c r="A60" s="22" t="s">
        <v>113</v>
      </c>
      <c r="B60" s="22" t="s">
        <v>23</v>
      </c>
      <c r="C60" s="22" t="s">
        <v>24</v>
      </c>
      <c r="D60" s="22" t="s">
        <v>25</v>
      </c>
      <c r="E60" s="23">
        <v>0</v>
      </c>
      <c r="F60" s="23"/>
      <c r="G60" s="23"/>
      <c r="H60" s="52" t="s">
        <v>114</v>
      </c>
      <c r="I60" s="53" t="s">
        <v>115</v>
      </c>
      <c r="J60" s="57">
        <f>J61+J88</f>
        <v>754817.3</v>
      </c>
      <c r="K60" s="57">
        <f>K61+K88+K91+K93</f>
        <v>502298.6</v>
      </c>
      <c r="L60" s="78">
        <f t="shared" si="0"/>
        <v>66.545719076656027</v>
      </c>
    </row>
    <row r="61" spans="1:12" s="24" customFormat="1" ht="25.5" x14ac:dyDescent="0.2">
      <c r="A61" s="22" t="s">
        <v>116</v>
      </c>
      <c r="B61" s="22" t="s">
        <v>23</v>
      </c>
      <c r="C61" s="22" t="s">
        <v>24</v>
      </c>
      <c r="D61" s="22" t="s">
        <v>25</v>
      </c>
      <c r="E61" s="23">
        <v>0</v>
      </c>
      <c r="F61" s="23"/>
      <c r="G61" s="23"/>
      <c r="H61" s="52" t="s">
        <v>117</v>
      </c>
      <c r="I61" s="53" t="s">
        <v>118</v>
      </c>
      <c r="J61" s="40">
        <f>J62+J66+J76+J84</f>
        <v>720945.8</v>
      </c>
      <c r="K61" s="40">
        <f>K62+K66+K76+K84</f>
        <v>470653.39999999997</v>
      </c>
      <c r="L61" s="78">
        <f t="shared" si="0"/>
        <v>65.282771603635098</v>
      </c>
    </row>
    <row r="62" spans="1:12" s="24" customFormat="1" ht="25.5" x14ac:dyDescent="0.2">
      <c r="A62" s="22"/>
      <c r="B62" s="22"/>
      <c r="C62" s="22"/>
      <c r="D62" s="22"/>
      <c r="E62" s="23"/>
      <c r="F62" s="23"/>
      <c r="G62" s="23"/>
      <c r="H62" s="52" t="s">
        <v>215</v>
      </c>
      <c r="I62" s="53" t="s">
        <v>214</v>
      </c>
      <c r="J62" s="40">
        <v>67499.5</v>
      </c>
      <c r="K62" s="49">
        <v>53194.6</v>
      </c>
      <c r="L62" s="78">
        <f t="shared" si="0"/>
        <v>78.807398573322757</v>
      </c>
    </row>
    <row r="63" spans="1:12" ht="21.75" customHeight="1" x14ac:dyDescent="0.25">
      <c r="A63" s="1" t="s">
        <v>119</v>
      </c>
      <c r="B63" s="1" t="s">
        <v>72</v>
      </c>
      <c r="C63" s="1" t="s">
        <v>24</v>
      </c>
      <c r="D63" s="1" t="s">
        <v>120</v>
      </c>
      <c r="E63" s="2">
        <v>0</v>
      </c>
      <c r="F63" s="2"/>
      <c r="G63" s="2"/>
      <c r="H63" s="42" t="s">
        <v>144</v>
      </c>
      <c r="I63" s="46" t="s">
        <v>121</v>
      </c>
      <c r="J63" s="41">
        <v>53889</v>
      </c>
      <c r="K63" s="71">
        <v>40419</v>
      </c>
      <c r="L63" s="78">
        <f t="shared" si="0"/>
        <v>75.004175249123193</v>
      </c>
    </row>
    <row r="64" spans="1:12" ht="26.25" customHeight="1" x14ac:dyDescent="0.25">
      <c r="A64" s="1" t="s">
        <v>119</v>
      </c>
      <c r="B64" s="1" t="s">
        <v>53</v>
      </c>
      <c r="C64" s="1" t="s">
        <v>24</v>
      </c>
      <c r="D64" s="1" t="s">
        <v>120</v>
      </c>
      <c r="E64" s="2">
        <v>0</v>
      </c>
      <c r="F64" s="2"/>
      <c r="G64" s="2"/>
      <c r="H64" s="42" t="s">
        <v>145</v>
      </c>
      <c r="I64" s="46" t="s">
        <v>165</v>
      </c>
      <c r="J64" s="41">
        <v>12960.5</v>
      </c>
      <c r="K64" s="68">
        <v>12125.6</v>
      </c>
      <c r="L64" s="78">
        <f t="shared" si="0"/>
        <v>93.558118899733813</v>
      </c>
    </row>
    <row r="65" spans="1:12" ht="15" customHeight="1" x14ac:dyDescent="0.25">
      <c r="A65" s="1"/>
      <c r="B65" s="1"/>
      <c r="C65" s="1"/>
      <c r="D65" s="1"/>
      <c r="E65" s="2"/>
      <c r="F65" s="2"/>
      <c r="G65" s="2"/>
      <c r="H65" s="42" t="s">
        <v>237</v>
      </c>
      <c r="I65" s="46" t="s">
        <v>236</v>
      </c>
      <c r="J65" s="41">
        <v>650</v>
      </c>
      <c r="K65" s="71">
        <v>650</v>
      </c>
      <c r="L65" s="78">
        <f t="shared" si="0"/>
        <v>100</v>
      </c>
    </row>
    <row r="66" spans="1:12" ht="26.25" customHeight="1" x14ac:dyDescent="0.25">
      <c r="A66" s="1"/>
      <c r="B66" s="1"/>
      <c r="C66" s="1"/>
      <c r="D66" s="1"/>
      <c r="E66" s="2"/>
      <c r="F66" s="2"/>
      <c r="G66" s="2"/>
      <c r="H66" s="52" t="s">
        <v>217</v>
      </c>
      <c r="I66" s="53" t="s">
        <v>216</v>
      </c>
      <c r="J66" s="40">
        <v>203385</v>
      </c>
      <c r="K66" s="73">
        <v>52895.199999999997</v>
      </c>
      <c r="L66" s="78">
        <f t="shared" si="0"/>
        <v>26.00742434299481</v>
      </c>
    </row>
    <row r="67" spans="1:12" ht="22.5" customHeight="1" x14ac:dyDescent="0.25">
      <c r="A67" s="1" t="s">
        <v>122</v>
      </c>
      <c r="B67" s="1" t="s">
        <v>72</v>
      </c>
      <c r="C67" s="1" t="s">
        <v>24</v>
      </c>
      <c r="D67" s="1" t="s">
        <v>120</v>
      </c>
      <c r="E67" s="2">
        <v>0</v>
      </c>
      <c r="F67" s="2"/>
      <c r="G67" s="2"/>
      <c r="H67" s="82" t="s">
        <v>174</v>
      </c>
      <c r="I67" s="48" t="s">
        <v>170</v>
      </c>
      <c r="J67" s="83">
        <v>132036.79999999999</v>
      </c>
      <c r="K67" s="84">
        <v>29662</v>
      </c>
      <c r="L67" s="85">
        <f t="shared" si="0"/>
        <v>22.464949165687141</v>
      </c>
    </row>
    <row r="68" spans="1:12" ht="40.5" customHeight="1" x14ac:dyDescent="0.25">
      <c r="A68" s="1"/>
      <c r="B68" s="1"/>
      <c r="C68" s="1"/>
      <c r="D68" s="1"/>
      <c r="E68" s="2"/>
      <c r="F68" s="2"/>
      <c r="G68" s="2"/>
      <c r="H68" s="43" t="s">
        <v>240</v>
      </c>
      <c r="I68" s="47" t="s">
        <v>241</v>
      </c>
      <c r="J68" s="41">
        <v>15399.7</v>
      </c>
      <c r="K68" s="71">
        <v>1045.5</v>
      </c>
      <c r="L68" s="85">
        <f t="shared" si="0"/>
        <v>6.7890932940252089</v>
      </c>
    </row>
    <row r="69" spans="1:12" ht="40.5" customHeight="1" x14ac:dyDescent="0.25">
      <c r="A69" s="1"/>
      <c r="B69" s="1"/>
      <c r="C69" s="1"/>
      <c r="D69" s="1"/>
      <c r="E69" s="2"/>
      <c r="F69" s="2"/>
      <c r="G69" s="2"/>
      <c r="H69" s="43" t="s">
        <v>242</v>
      </c>
      <c r="I69" s="47" t="s">
        <v>243</v>
      </c>
      <c r="J69" s="41">
        <v>476.3</v>
      </c>
      <c r="K69" s="71">
        <v>32.299999999999997</v>
      </c>
      <c r="L69" s="85">
        <f t="shared" si="0"/>
        <v>6.7814402687381898</v>
      </c>
    </row>
    <row r="70" spans="1:12" ht="44.25" customHeight="1" x14ac:dyDescent="0.25">
      <c r="A70" s="1"/>
      <c r="B70" s="1"/>
      <c r="C70" s="1"/>
      <c r="D70" s="1"/>
      <c r="E70" s="2"/>
      <c r="F70" s="2"/>
      <c r="G70" s="2"/>
      <c r="H70" s="43" t="s">
        <v>175</v>
      </c>
      <c r="I70" s="48" t="s">
        <v>171</v>
      </c>
      <c r="J70" s="41">
        <v>845.1</v>
      </c>
      <c r="K70" s="68">
        <v>845.1</v>
      </c>
      <c r="L70" s="78">
        <f t="shared" si="0"/>
        <v>100</v>
      </c>
    </row>
    <row r="71" spans="1:12" ht="66.75" customHeight="1" x14ac:dyDescent="0.25">
      <c r="A71" s="1" t="s">
        <v>123</v>
      </c>
      <c r="B71" s="1" t="s">
        <v>72</v>
      </c>
      <c r="C71" s="1" t="s">
        <v>24</v>
      </c>
      <c r="D71" s="1" t="s">
        <v>120</v>
      </c>
      <c r="E71" s="2">
        <v>0</v>
      </c>
      <c r="F71" s="2"/>
      <c r="G71" s="2"/>
      <c r="H71" s="43" t="s">
        <v>183</v>
      </c>
      <c r="I71" s="48" t="s">
        <v>182</v>
      </c>
      <c r="J71" s="41">
        <v>14074.6</v>
      </c>
      <c r="K71" s="68">
        <v>8579.5</v>
      </c>
      <c r="L71" s="78">
        <f t="shared" si="0"/>
        <v>60.957327384081964</v>
      </c>
    </row>
    <row r="72" spans="1:12" ht="53.25" customHeight="1" x14ac:dyDescent="0.25">
      <c r="A72" s="1"/>
      <c r="B72" s="1"/>
      <c r="C72" s="1"/>
      <c r="D72" s="1"/>
      <c r="E72" s="2"/>
      <c r="F72" s="2"/>
      <c r="G72" s="2"/>
      <c r="H72" s="43" t="s">
        <v>184</v>
      </c>
      <c r="I72" s="46" t="s">
        <v>192</v>
      </c>
      <c r="J72" s="41">
        <v>1300</v>
      </c>
      <c r="K72" s="68">
        <v>1300</v>
      </c>
      <c r="L72" s="78">
        <f t="shared" si="0"/>
        <v>100</v>
      </c>
    </row>
    <row r="73" spans="1:12" ht="26.25" x14ac:dyDescent="0.25">
      <c r="A73" s="1" t="s">
        <v>124</v>
      </c>
      <c r="B73" s="1" t="s">
        <v>53</v>
      </c>
      <c r="C73" s="1" t="s">
        <v>24</v>
      </c>
      <c r="D73" s="1" t="s">
        <v>120</v>
      </c>
      <c r="E73" s="2">
        <v>0</v>
      </c>
      <c r="F73" s="2"/>
      <c r="G73" s="2"/>
      <c r="H73" s="43" t="s">
        <v>185</v>
      </c>
      <c r="I73" s="46" t="s">
        <v>193</v>
      </c>
      <c r="J73" s="41">
        <v>82.9</v>
      </c>
      <c r="K73" s="68">
        <v>82.9</v>
      </c>
      <c r="L73" s="78">
        <f t="shared" si="0"/>
        <v>100</v>
      </c>
    </row>
    <row r="74" spans="1:12" ht="26.25" x14ac:dyDescent="0.25">
      <c r="A74" s="1" t="s">
        <v>125</v>
      </c>
      <c r="B74" s="1" t="s">
        <v>72</v>
      </c>
      <c r="C74" s="1" t="s">
        <v>24</v>
      </c>
      <c r="D74" s="1" t="s">
        <v>120</v>
      </c>
      <c r="E74" s="2">
        <v>0</v>
      </c>
      <c r="F74" s="2"/>
      <c r="G74" s="2"/>
      <c r="H74" s="42" t="s">
        <v>163</v>
      </c>
      <c r="I74" s="46" t="s">
        <v>164</v>
      </c>
      <c r="J74" s="41">
        <v>2983.9318800000001</v>
      </c>
      <c r="K74" s="68">
        <v>2831.6</v>
      </c>
      <c r="L74" s="78">
        <f t="shared" si="0"/>
        <v>94.894927695199257</v>
      </c>
    </row>
    <row r="75" spans="1:12" ht="24.75" customHeight="1" x14ac:dyDescent="0.25">
      <c r="A75" s="1" t="s">
        <v>126</v>
      </c>
      <c r="B75" s="1" t="s">
        <v>72</v>
      </c>
      <c r="C75" s="1" t="s">
        <v>24</v>
      </c>
      <c r="D75" s="1" t="s">
        <v>120</v>
      </c>
      <c r="E75" s="2">
        <v>0</v>
      </c>
      <c r="F75" s="2"/>
      <c r="G75" s="2"/>
      <c r="H75" s="43" t="s">
        <v>173</v>
      </c>
      <c r="I75" s="47" t="s">
        <v>172</v>
      </c>
      <c r="J75" s="41">
        <v>36185.699999999997</v>
      </c>
      <c r="K75" s="68">
        <v>8516.2999999999993</v>
      </c>
      <c r="L75" s="78">
        <f t="shared" si="0"/>
        <v>23.534987577965882</v>
      </c>
    </row>
    <row r="76" spans="1:12" ht="39" customHeight="1" x14ac:dyDescent="0.25">
      <c r="A76" s="1"/>
      <c r="B76" s="1"/>
      <c r="C76" s="1"/>
      <c r="D76" s="1"/>
      <c r="E76" s="2"/>
      <c r="F76" s="2"/>
      <c r="G76" s="2"/>
      <c r="H76" s="75" t="s">
        <v>219</v>
      </c>
      <c r="I76" s="74" t="s">
        <v>218</v>
      </c>
      <c r="J76" s="40">
        <v>340813.9</v>
      </c>
      <c r="K76" s="73">
        <v>277402.59999999998</v>
      </c>
      <c r="L76" s="78">
        <f t="shared" si="0"/>
        <v>81.394156752409444</v>
      </c>
    </row>
    <row r="77" spans="1:12" ht="36.75" customHeight="1" x14ac:dyDescent="0.25">
      <c r="A77" s="1" t="s">
        <v>127</v>
      </c>
      <c r="B77" s="1" t="s">
        <v>53</v>
      </c>
      <c r="C77" s="1" t="s">
        <v>24</v>
      </c>
      <c r="D77" s="1" t="s">
        <v>120</v>
      </c>
      <c r="E77" s="2">
        <v>0</v>
      </c>
      <c r="F77" s="2"/>
      <c r="G77" s="2"/>
      <c r="H77" s="82" t="s">
        <v>180</v>
      </c>
      <c r="I77" s="81" t="s">
        <v>176</v>
      </c>
      <c r="J77" s="41">
        <v>336828.1</v>
      </c>
      <c r="K77" s="68">
        <v>274557.3</v>
      </c>
      <c r="L77" s="78">
        <f t="shared" si="0"/>
        <v>81.512587578055388</v>
      </c>
    </row>
    <row r="78" spans="1:12" ht="59.25" customHeight="1" x14ac:dyDescent="0.25">
      <c r="A78" s="1" t="s">
        <v>128</v>
      </c>
      <c r="B78" s="1" t="s">
        <v>72</v>
      </c>
      <c r="C78" s="1" t="s">
        <v>24</v>
      </c>
      <c r="D78" s="1" t="s">
        <v>120</v>
      </c>
      <c r="E78" s="2">
        <v>0</v>
      </c>
      <c r="F78" s="2"/>
      <c r="G78" s="2"/>
      <c r="H78" s="43" t="s">
        <v>181</v>
      </c>
      <c r="I78" s="48" t="s">
        <v>177</v>
      </c>
      <c r="J78" s="41">
        <v>1001.1</v>
      </c>
      <c r="K78" s="71">
        <v>786.9</v>
      </c>
      <c r="L78" s="78">
        <f t="shared" si="0"/>
        <v>78.603536110278696</v>
      </c>
    </row>
    <row r="79" spans="1:12" ht="40.5" customHeight="1" x14ac:dyDescent="0.25">
      <c r="A79" s="1" t="s">
        <v>129</v>
      </c>
      <c r="B79" s="1" t="s">
        <v>72</v>
      </c>
      <c r="C79" s="1" t="s">
        <v>24</v>
      </c>
      <c r="D79" s="1" t="s">
        <v>120</v>
      </c>
      <c r="E79" s="2">
        <v>0</v>
      </c>
      <c r="F79" s="2"/>
      <c r="G79" s="2"/>
      <c r="H79" s="42" t="s">
        <v>166</v>
      </c>
      <c r="I79" s="46" t="s">
        <v>167</v>
      </c>
      <c r="J79" s="41">
        <v>1417.7</v>
      </c>
      <c r="K79" s="68">
        <v>940.5</v>
      </c>
      <c r="L79" s="78">
        <f t="shared" si="0"/>
        <v>66.339846229808842</v>
      </c>
    </row>
    <row r="80" spans="1:12" ht="51.75" hidden="1" x14ac:dyDescent="0.25">
      <c r="A80" s="25"/>
      <c r="B80" s="25"/>
      <c r="C80" s="25"/>
      <c r="D80" s="25"/>
      <c r="E80" s="26"/>
      <c r="F80" s="27"/>
      <c r="G80" s="27"/>
      <c r="H80" s="42" t="s">
        <v>168</v>
      </c>
      <c r="I80" s="46" t="s">
        <v>169</v>
      </c>
      <c r="J80" s="55">
        <v>100</v>
      </c>
      <c r="K80" s="68"/>
      <c r="L80" s="78">
        <f t="shared" si="0"/>
        <v>0</v>
      </c>
    </row>
    <row r="81" spans="1:12" ht="51.75" hidden="1" x14ac:dyDescent="0.25">
      <c r="A81" s="25"/>
      <c r="B81" s="25"/>
      <c r="C81" s="25"/>
      <c r="D81" s="25"/>
      <c r="E81" s="26"/>
      <c r="F81" s="27"/>
      <c r="G81" s="27"/>
      <c r="H81" s="44" t="s">
        <v>179</v>
      </c>
      <c r="I81" s="48" t="s">
        <v>178</v>
      </c>
      <c r="J81" s="55">
        <v>1467</v>
      </c>
      <c r="K81" s="68"/>
      <c r="L81" s="78">
        <f t="shared" si="0"/>
        <v>0</v>
      </c>
    </row>
    <row r="82" spans="1:12" ht="51.75" x14ac:dyDescent="0.25">
      <c r="A82" s="25"/>
      <c r="B82" s="25"/>
      <c r="C82" s="25"/>
      <c r="D82" s="25"/>
      <c r="E82" s="26"/>
      <c r="F82" s="27"/>
      <c r="G82" s="27"/>
      <c r="H82" s="42" t="s">
        <v>168</v>
      </c>
      <c r="I82" s="46" t="s">
        <v>169</v>
      </c>
      <c r="J82" s="56">
        <v>100</v>
      </c>
      <c r="K82" s="71">
        <v>90</v>
      </c>
      <c r="L82" s="78">
        <f t="shared" si="0"/>
        <v>90</v>
      </c>
    </row>
    <row r="83" spans="1:12" ht="40.5" customHeight="1" x14ac:dyDescent="0.25">
      <c r="A83" s="25"/>
      <c r="B83" s="25"/>
      <c r="C83" s="25"/>
      <c r="D83" s="25"/>
      <c r="E83" s="26"/>
      <c r="F83" s="27"/>
      <c r="G83" s="27"/>
      <c r="H83" s="44" t="s">
        <v>179</v>
      </c>
      <c r="I83" s="81" t="s">
        <v>178</v>
      </c>
      <c r="J83" s="56">
        <v>1467</v>
      </c>
      <c r="K83" s="71">
        <v>1027.9000000000001</v>
      </c>
      <c r="L83" s="78">
        <f t="shared" si="0"/>
        <v>70.068166325835051</v>
      </c>
    </row>
    <row r="84" spans="1:12" ht="16.5" customHeight="1" x14ac:dyDescent="0.25">
      <c r="A84" s="25"/>
      <c r="B84" s="25"/>
      <c r="C84" s="25"/>
      <c r="D84" s="25"/>
      <c r="E84" s="26"/>
      <c r="F84" s="27"/>
      <c r="G84" s="27"/>
      <c r="H84" s="76" t="s">
        <v>221</v>
      </c>
      <c r="I84" s="74" t="s">
        <v>220</v>
      </c>
      <c r="J84" s="77">
        <v>109247.4</v>
      </c>
      <c r="K84" s="72">
        <v>87161</v>
      </c>
      <c r="L84" s="78">
        <f t="shared" si="0"/>
        <v>79.783134426997805</v>
      </c>
    </row>
    <row r="85" spans="1:12" ht="53.25" customHeight="1" x14ac:dyDescent="0.25">
      <c r="H85" s="44" t="s">
        <v>186</v>
      </c>
      <c r="I85" s="46" t="s">
        <v>194</v>
      </c>
      <c r="J85" s="58">
        <v>56002.1</v>
      </c>
      <c r="K85" s="68">
        <v>12350.5</v>
      </c>
      <c r="L85" s="78">
        <f t="shared" si="0"/>
        <v>22.053637274316497</v>
      </c>
    </row>
    <row r="86" spans="1:12" ht="64.5" x14ac:dyDescent="0.25">
      <c r="H86" s="44" t="s">
        <v>187</v>
      </c>
      <c r="I86" s="46" t="s">
        <v>195</v>
      </c>
      <c r="J86" s="58">
        <v>16507.400000000001</v>
      </c>
      <c r="K86" s="68">
        <v>39868.300000000003</v>
      </c>
      <c r="L86" s="78">
        <f t="shared" si="0"/>
        <v>241.51774355743484</v>
      </c>
    </row>
    <row r="87" spans="1:12" ht="26.25" x14ac:dyDescent="0.25">
      <c r="H87" s="44" t="s">
        <v>188</v>
      </c>
      <c r="I87" s="46" t="s">
        <v>196</v>
      </c>
      <c r="J87" s="58">
        <v>36737.9</v>
      </c>
      <c r="K87" s="68">
        <v>34942.199999999997</v>
      </c>
      <c r="L87" s="78">
        <f t="shared" si="0"/>
        <v>95.112132157798882</v>
      </c>
    </row>
    <row r="88" spans="1:12" ht="15" x14ac:dyDescent="0.25">
      <c r="H88" s="44" t="s">
        <v>189</v>
      </c>
      <c r="I88" s="53" t="s">
        <v>197</v>
      </c>
      <c r="J88" s="59">
        <v>33871.5</v>
      </c>
      <c r="K88" s="72">
        <v>-23503</v>
      </c>
      <c r="L88" s="78">
        <f t="shared" si="0"/>
        <v>-69.388719129651776</v>
      </c>
    </row>
    <row r="89" spans="1:12" ht="39" x14ac:dyDescent="0.25">
      <c r="H89" s="44" t="s">
        <v>191</v>
      </c>
      <c r="I89" s="46" t="s">
        <v>199</v>
      </c>
      <c r="J89" s="58">
        <v>44.3</v>
      </c>
      <c r="K89" s="68">
        <v>44.3</v>
      </c>
      <c r="L89" s="78">
        <f t="shared" ref="L89" si="1">K89/J89*100</f>
        <v>100</v>
      </c>
    </row>
    <row r="90" spans="1:12" ht="26.25" x14ac:dyDescent="0.25">
      <c r="H90" s="44" t="s">
        <v>190</v>
      </c>
      <c r="I90" s="46" t="s">
        <v>198</v>
      </c>
      <c r="J90" s="58">
        <v>33827.199999999997</v>
      </c>
      <c r="K90" s="68">
        <v>-23547.3</v>
      </c>
      <c r="L90" s="78">
        <f t="shared" si="0"/>
        <v>-69.610550089868511</v>
      </c>
    </row>
    <row r="91" spans="1:12" ht="84.75" x14ac:dyDescent="0.25">
      <c r="H91" s="76" t="s">
        <v>227</v>
      </c>
      <c r="I91" s="79" t="s">
        <v>222</v>
      </c>
      <c r="J91" s="59">
        <v>0</v>
      </c>
      <c r="K91" s="73">
        <v>57360.7</v>
      </c>
      <c r="L91" s="78"/>
    </row>
    <row r="92" spans="1:12" ht="48.75" x14ac:dyDescent="0.25">
      <c r="H92" s="44" t="s">
        <v>226</v>
      </c>
      <c r="I92" s="70" t="s">
        <v>223</v>
      </c>
      <c r="J92" s="58">
        <v>0</v>
      </c>
      <c r="K92" s="68">
        <v>57360.7</v>
      </c>
      <c r="L92" s="78"/>
    </row>
    <row r="93" spans="1:12" ht="36.75" x14ac:dyDescent="0.25">
      <c r="H93" s="76" t="s">
        <v>228</v>
      </c>
      <c r="I93" s="80" t="s">
        <v>224</v>
      </c>
      <c r="J93" s="59">
        <v>0</v>
      </c>
      <c r="K93" s="73">
        <v>-2212.5</v>
      </c>
      <c r="L93" s="78"/>
    </row>
    <row r="94" spans="1:12" ht="36.75" x14ac:dyDescent="0.25">
      <c r="H94" s="44" t="s">
        <v>229</v>
      </c>
      <c r="I94" s="70" t="s">
        <v>225</v>
      </c>
      <c r="J94" s="58">
        <v>0</v>
      </c>
      <c r="K94" s="68">
        <v>-2212.5</v>
      </c>
      <c r="L94" s="78"/>
    </row>
    <row r="95" spans="1:12" ht="15" x14ac:dyDescent="0.25">
      <c r="H95" s="45"/>
      <c r="I95" s="49" t="s">
        <v>130</v>
      </c>
      <c r="J95" s="59">
        <f>J60+J17</f>
        <v>1075605.3</v>
      </c>
      <c r="K95" s="73">
        <f>K17+K60</f>
        <v>738393.7</v>
      </c>
      <c r="L95" s="78">
        <f t="shared" ref="L95:L97" si="2">K95/J95*100</f>
        <v>68.649131795836254</v>
      </c>
    </row>
    <row r="96" spans="1:12" ht="15" x14ac:dyDescent="0.25">
      <c r="H96" s="45"/>
      <c r="I96" s="49" t="s">
        <v>238</v>
      </c>
      <c r="J96" s="58">
        <f>J95-J97</f>
        <v>-36640.699999999953</v>
      </c>
      <c r="K96" s="68">
        <f>K95-K97</f>
        <v>75211.599999999977</v>
      </c>
      <c r="L96" s="78">
        <f t="shared" si="2"/>
        <v>-205.26791245800453</v>
      </c>
    </row>
    <row r="97" spans="8:12" ht="15" x14ac:dyDescent="0.25">
      <c r="H97" s="45"/>
      <c r="I97" s="49" t="s">
        <v>131</v>
      </c>
      <c r="J97" s="59">
        <v>1112246</v>
      </c>
      <c r="K97" s="73">
        <v>663182.1</v>
      </c>
      <c r="L97" s="78">
        <f t="shared" si="2"/>
        <v>59.62548752703988</v>
      </c>
    </row>
  </sheetData>
  <mergeCells count="11">
    <mergeCell ref="I3:L3"/>
    <mergeCell ref="I2:L2"/>
    <mergeCell ref="K12:K13"/>
    <mergeCell ref="L12:L13"/>
    <mergeCell ref="I6:L6"/>
    <mergeCell ref="I5:L5"/>
    <mergeCell ref="I4:L4"/>
    <mergeCell ref="H10:L10"/>
    <mergeCell ref="H12:H13"/>
    <mergeCell ref="I12:I13"/>
    <mergeCell ref="J12:J13"/>
  </mergeCells>
  <phoneticPr fontId="8" type="noConversion"/>
  <pageMargins left="0.78740157480314965" right="0.6692913385826772" top="0.43307086614173229" bottom="0.74803149606299213" header="0.31496062992125984" footer="0.31496062992125984"/>
  <pageSetup paperSize="9" scale="5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2022-10-31T04:51:20Z</cp:lastPrinted>
  <dcterms:created xsi:type="dcterms:W3CDTF">2020-11-15T17:15:43Z</dcterms:created>
  <dcterms:modified xsi:type="dcterms:W3CDTF">2022-10-31T04:54:55Z</dcterms:modified>
</cp:coreProperties>
</file>