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5165" windowHeight="907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82" i="1" l="1"/>
  <c r="G72" i="1"/>
  <c r="G71" i="1"/>
  <c r="G79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G77" i="1"/>
  <c r="G51" i="1"/>
  <c r="G50" i="1" s="1"/>
  <c r="G80" i="1" s="1"/>
  <c r="G81" i="1" s="1"/>
  <c r="G24" i="1"/>
  <c r="G21" i="1"/>
  <c r="H78" i="1"/>
  <c r="F51" i="1"/>
  <c r="F50" i="1"/>
  <c r="H50" i="1" s="1"/>
  <c r="H77" i="1"/>
  <c r="H79" i="1"/>
  <c r="H53" i="1"/>
  <c r="F24" i="1"/>
  <c r="H24" i="1" s="1"/>
  <c r="H23" i="1"/>
  <c r="F22" i="1"/>
  <c r="F21" i="1" s="1"/>
  <c r="H21" i="1" s="1"/>
  <c r="H22" i="1"/>
  <c r="H82" i="1"/>
  <c r="F26" i="1"/>
  <c r="H26" i="1"/>
  <c r="F30" i="1"/>
  <c r="H30" i="1" s="1"/>
  <c r="F33" i="1"/>
  <c r="F37" i="1"/>
  <c r="H37" i="1"/>
  <c r="F39" i="1"/>
  <c r="H39" i="1" s="1"/>
  <c r="F41" i="1"/>
  <c r="H41" i="1" s="1"/>
  <c r="F44" i="1"/>
  <c r="H48" i="1"/>
  <c r="H52" i="1"/>
  <c r="H49" i="1"/>
  <c r="H47" i="1"/>
  <c r="H46" i="1"/>
  <c r="H45" i="1"/>
  <c r="H44" i="1"/>
  <c r="H43" i="1"/>
  <c r="H42" i="1"/>
  <c r="H40" i="1"/>
  <c r="H38" i="1"/>
  <c r="H36" i="1"/>
  <c r="H35" i="1"/>
  <c r="H34" i="1"/>
  <c r="H33" i="1"/>
  <c r="H32" i="1"/>
  <c r="H31" i="1"/>
  <c r="H29" i="1"/>
  <c r="H28" i="1"/>
  <c r="H27" i="1"/>
  <c r="H25" i="1"/>
  <c r="H51" i="1"/>
  <c r="F80" i="1" l="1"/>
  <c r="H80" i="1" l="1"/>
  <c r="F81" i="1"/>
  <c r="H81" i="1" s="1"/>
</calcChain>
</file>

<file path=xl/sharedStrings.xml><?xml version="1.0" encoding="utf-8"?>
<sst xmlns="http://schemas.openxmlformats.org/spreadsheetml/2006/main" count="334" uniqueCount="167">
  <si>
    <t>Код БКД</t>
  </si>
  <si>
    <t>Наименование</t>
  </si>
  <si>
    <t>БКД
Код</t>
  </si>
  <si>
    <t>ЭД_БКД
Код</t>
  </si>
  <si>
    <t>Программы
Код</t>
  </si>
  <si>
    <t>КОСГУ
Код</t>
  </si>
  <si>
    <t>Вариант=Якшур-Бодьинский 2015;
Табл=Наименования доходов;
Наименования;</t>
  </si>
  <si>
    <t>Вариант=Якшур-Бодьинский 2015;
Табл=Проект 2015 (МР);
МО=1302600;
ВР=000;
ЦС=0000;
Ведомства=000;
ФКР=0000;
Балансировка бюджета=10;
Узлы=26;
Муниципальные программы=000;</t>
  </si>
  <si>
    <t>Код ЭД_БКД</t>
  </si>
  <si>
    <t>Код Программы</t>
  </si>
  <si>
    <t>Код ЭК</t>
  </si>
  <si>
    <t xml:space="preserve">Вариант: Якшур-Бодьинский 2015;
Таблица: Наименования доходов;
Наименования
</t>
  </si>
  <si>
    <t>Якшур-Бодьинский район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</si>
  <si>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</si>
  <si>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</si>
  <si>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</si>
  <si>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</si>
  <si>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</si>
  <si>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</si>
  <si>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</si>
  <si>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</si>
  <si>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01</t>
  </si>
  <si>
    <t>110</t>
  </si>
  <si>
    <t>10300000</t>
  </si>
  <si>
    <t>НАЛОГИ НА ТОВАРЫ (РАБОТЫ, УСЛУГИ), РЕАЛИЗУЕМЫЕ НА ТЕРРИТОРИИ РОССИЙСКОЙ ФЕДЕРАЦИИ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</si>
  <si>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</si>
  <si>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</si>
  <si>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</si>
  <si>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</si>
  <si>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</si>
  <si>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</si>
  <si>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</si>
  <si>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</si>
  <si>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</si>
  <si>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</si>
  <si>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</si>
  <si>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</si>
  <si>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</si>
  <si>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</si>
  <si>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</si>
  <si>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</si>
  <si>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</si>
  <si>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</si>
  <si>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10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</si>
  <si>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</si>
  <si>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</si>
  <si>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11105035</t>
  </si>
  <si>
    <t>05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</si>
  <si>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</si>
  <si>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</si>
  <si>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</si>
  <si>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</si>
  <si>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</si>
  <si>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11300000</t>
  </si>
  <si>
    <t>ДОХОДЫ ОТ ОКАЗАНИЯ ПЛАТНЫХ УСЛУГ(РАБОТ) И КОМПЕНСАЦИИ ЗАТРАТ ГОСУДАРСТВА</t>
  </si>
  <si>
    <t>11301995</t>
  </si>
  <si>
    <t>130</t>
  </si>
  <si>
    <t>Прочие доходы от оказания платных услуг (работ) получателями средств  бюджетов муниципальных районов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</si>
  <si>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</si>
  <si>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</si>
  <si>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</si>
  <si>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</si>
  <si>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</si>
  <si>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</si>
  <si>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</si>
  <si>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</si>
  <si>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11600000</t>
  </si>
  <si>
    <t>ШТРАФЫ, САНКЦИИ, ВОЗМЕЩЕНИЕ УЩЕРБА</t>
  </si>
  <si>
    <t>11603010</t>
  </si>
  <si>
    <t>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</si>
  <si>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</si>
  <si>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11643000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</si>
  <si>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 правонарушениях</t>
  </si>
  <si>
    <t>11690050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</si>
  <si>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</si>
  <si>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11700000</t>
  </si>
  <si>
    <t>ПРОЧИЕ НЕНАЛОГОВЫЕ ДОХОДЫ</t>
  </si>
  <si>
    <t>11705050</t>
  </si>
  <si>
    <t>180</t>
  </si>
  <si>
    <t>Прочие неналоговые доходы бюджетов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</si>
  <si>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</si>
  <si>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</si>
  <si>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</si>
  <si>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</si>
  <si>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20201001</t>
  </si>
  <si>
    <t>151</t>
  </si>
  <si>
    <t>Дотации бюджетам муниципальных районов на выравнивание  бюджетной обеспеченности</t>
  </si>
  <si>
    <t>20203003</t>
  </si>
  <si>
    <t>Субвенции бюджетам муниципальных районов на государственную регистрацию актов гражданского состояния</t>
  </si>
  <si>
    <t>20203015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</si>
  <si>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</si>
  <si>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</si>
  <si>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</si>
  <si>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20203022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</si>
  <si>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</si>
  <si>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20203024</t>
  </si>
  <si>
    <t>Субвенции бюджетам муниципальных районов на выполнение передаваемых полномочий субъектов Российской Федерации</t>
  </si>
  <si>
    <t>20203027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</si>
  <si>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  </t>
  </si>
  <si>
    <t>20203029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</si>
  <si>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</si>
  <si>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20204014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</si>
  <si>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</si>
  <si>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</si>
  <si>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ДЕФИЦИТ</t>
  </si>
  <si>
    <t>БАЛАНС</t>
  </si>
  <si>
    <t>к  решению Совета депутатов</t>
  </si>
  <si>
    <t xml:space="preserve"> "Якшур-Бодьинский район"</t>
  </si>
  <si>
    <t xml:space="preserve">муниципального образования </t>
  </si>
  <si>
    <t>10102000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</si>
  <si>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</si>
  <si>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</si>
  <si>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10302000</t>
  </si>
  <si>
    <t>Плата за негативное воздействие на окружающую среду</t>
  </si>
  <si>
    <t>11201000</t>
  </si>
  <si>
    <t>тыс. руб.</t>
  </si>
  <si>
    <t>Сумма на     2016 год</t>
  </si>
  <si>
    <t>Прогнозируемый общий объем доходов бюджета муниципального образования  "Якшур-Бодьинский район" на 2016 год согласно классификации доходов бюджетов Российской Федерации</t>
  </si>
  <si>
    <t>20203007</t>
  </si>
  <si>
    <t>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</t>
  </si>
  <si>
    <t>Приложение № 1</t>
  </si>
  <si>
    <t>20201999</t>
  </si>
  <si>
    <t>Прочие дотации бюджетам муниципальных районов</t>
  </si>
  <si>
    <t>от "30" октября  2015 года  № 2/295</t>
  </si>
  <si>
    <t>Изменения</t>
  </si>
  <si>
    <t>20203069</t>
  </si>
  <si>
    <t>"</t>
  </si>
  <si>
    <t xml:space="preserve">к решению Совета депутатов </t>
  </si>
  <si>
    <t>муниципального образования</t>
  </si>
  <si>
    <t>"Якшур-Бодьинский район"</t>
  </si>
  <si>
    <t>20202999</t>
  </si>
  <si>
    <t>Прочие субсидии бюджетам муниципальных районов</t>
  </si>
  <si>
    <t>20202077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</si>
  <si>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</si>
  <si>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обеспечение жильем отдельных категорий граждан установленных Федеральным законом от 12 января 1995 года №5-ФЗ "О ветеранах", в соответствии с Указом Президента  Российской Федерации от 7 мая 2008 года № 714 "Об обеспечении жильем ветеранов Великой Отечественной  войны 1941-1945 годов"</t>
  </si>
  <si>
    <t>".</t>
  </si>
  <si>
    <t>Дотации бюджетам муниципальных районов по обеспечению сбалансированности бюджетов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</si>
  <si>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</si>
  <si>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</si>
  <si>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20204012</t>
  </si>
  <si>
    <t>20202088</t>
  </si>
  <si>
    <t>20202089</t>
  </si>
  <si>
    <t>0002</t>
  </si>
  <si>
    <t>20201003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</si>
  <si>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</si>
  <si>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20204025</t>
  </si>
  <si>
    <t>20204053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</si>
  <si>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территории сельских поселений</t>
  </si>
  <si>
    <t>20204999</t>
  </si>
  <si>
    <t>ПРОЧИЕ БЕЗВОЗМЕЗДНЫЕ ПОСТУПЛЕНИЯ</t>
  </si>
  <si>
    <t>20700000</t>
  </si>
  <si>
    <t>Прочие безвозмездные поступления в бюджеты муниципальных районов</t>
  </si>
  <si>
    <t>20705030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</si>
  <si>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</si>
  <si>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Прочие межбюджетные трансферты, передаваемые бюджетам муниципальных районов</t>
  </si>
  <si>
    <t>20202005</t>
  </si>
  <si>
    <t>Субсидии бюджетам муниципальных районов на реализацию федеральных целевых программ</t>
  </si>
  <si>
    <t>20203121</t>
  </si>
  <si>
    <t>Субвенции бюджетам муниципальных районов на проведение Всероссийской сельскохозяйственной переписи в 2016 году</t>
  </si>
  <si>
    <t>20202215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</si>
  <si>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заниятий физической культурой и спортом</t>
  </si>
  <si>
    <t>20204041</t>
  </si>
  <si>
    <t>Межбюджетные трансферты, передаваемые бюджетам муниципальных районов на подключение общедоступных библиотек Российской Федерации к сети "Интернет" и развитие системы библиотечного дела в учётом задачи расширения информационных технологий и оцифровки</t>
  </si>
  <si>
    <t>20705020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</si>
  <si>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</si>
  <si>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 xml:space="preserve"> </t>
  </si>
  <si>
    <t>от "28 " декабря 2016 года № 1/45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</si>
</sst>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49" fontId="1" fillId="0" borderId="0" xfId="0" applyNumberFormat="1" applyFont="1" applyBorder="1"/>
    <xf numFmtId="49" fontId="0" fillId="0" borderId="0" xfId="0" applyNumberFormat="1"/>
    <xf numFmtId="49" fontId="4" fillId="0" borderId="0" xfId="0" quotePrefix="1" applyNumberFormat="1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applyFont="1" applyAlignment="1">
      <alignment wrapText="1"/>
    </xf>
    <xf numFmtId="49" fontId="6" fillId="0" borderId="1" xfId="0" applyNumberFormat="1" applyFont="1" applyBorder="1"/>
    <xf numFmtId="49" fontId="6" fillId="0" borderId="2" xfId="0" applyNumberFormat="1" applyFont="1" applyBorder="1"/>
    <xf numFmtId="49" fontId="6" fillId="0" borderId="3" xfId="0" applyNumberFormat="1" applyFont="1" applyBorder="1"/>
    <xf numFmtId="0" fontId="5" fillId="0" borderId="0" xfId="0" applyFont="1"/>
    <xf numFmtId="0" fontId="9" fillId="0" borderId="0" xfId="0" applyFont="1"/>
    <xf numFmtId="0" fontId="3" fillId="0" borderId="5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quotePrefix="1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5" fillId="0" borderId="6" xfId="0" quotePrefix="1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14" fillId="0" borderId="6" xfId="0" applyFont="1" applyBorder="1" applyAlignment="1">
      <alignment wrapText="1"/>
    </xf>
    <xf numFmtId="164" fontId="2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shrinkToFit="1"/>
    </xf>
    <xf numFmtId="0" fontId="0" fillId="0" borderId="0" xfId="0" applyAlignment="1">
      <alignment horizontal="right"/>
    </xf>
    <xf numFmtId="165" fontId="17" fillId="0" borderId="0" xfId="0" applyNumberFormat="1" applyFont="1" applyAlignment="1">
      <alignment horizontal="right"/>
    </xf>
    <xf numFmtId="0" fontId="17" fillId="0" borderId="0" xfId="0" applyFont="1" applyAlignment="1">
      <alignment horizontal="right"/>
    </xf>
    <xf numFmtId="0" fontId="5" fillId="0" borderId="7" xfId="0" applyFont="1" applyBorder="1"/>
    <xf numFmtId="0" fontId="6" fillId="0" borderId="7" xfId="0" applyFont="1" applyBorder="1" applyAlignment="1">
      <alignment shrinkToFit="1"/>
    </xf>
    <xf numFmtId="164" fontId="6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3" fillId="0" borderId="1" xfId="0" applyFont="1" applyBorder="1"/>
    <xf numFmtId="0" fontId="15" fillId="0" borderId="3" xfId="0" applyFont="1" applyBorder="1"/>
    <xf numFmtId="49" fontId="11" fillId="0" borderId="0" xfId="0" applyNumberFormat="1" applyFont="1" applyBorder="1"/>
    <xf numFmtId="2" fontId="10" fillId="0" borderId="4" xfId="0" applyNumberFormat="1" applyFont="1" applyBorder="1" applyAlignment="1">
      <alignment shrinkToFit="1"/>
    </xf>
    <xf numFmtId="4" fontId="16" fillId="0" borderId="4" xfId="0" applyNumberFormat="1" applyFont="1" applyBorder="1"/>
    <xf numFmtId="4" fontId="15" fillId="0" borderId="4" xfId="0" applyNumberFormat="1" applyFont="1" applyBorder="1"/>
    <xf numFmtId="2" fontId="11" fillId="0" borderId="4" xfId="0" applyNumberFormat="1" applyFont="1" applyBorder="1" applyAlignment="1">
      <alignment shrinkToFit="1"/>
    </xf>
    <xf numFmtId="2" fontId="10" fillId="0" borderId="3" xfId="0" applyNumberFormat="1" applyFont="1" applyBorder="1" applyAlignment="1">
      <alignment shrinkToFit="1"/>
    </xf>
    <xf numFmtId="2" fontId="16" fillId="0" borderId="3" xfId="0" applyNumberFormat="1" applyFont="1" applyBorder="1"/>
    <xf numFmtId="2" fontId="10" fillId="0" borderId="3" xfId="0" applyNumberFormat="1" applyFont="1" applyBorder="1"/>
    <xf numFmtId="2" fontId="15" fillId="0" borderId="3" xfId="0" applyNumberFormat="1" applyFont="1" applyBorder="1"/>
    <xf numFmtId="4" fontId="10" fillId="0" borderId="4" xfId="0" applyNumberFormat="1" applyFont="1" applyBorder="1" applyAlignment="1">
      <alignment shrinkToFit="1"/>
    </xf>
    <xf numFmtId="4" fontId="16" fillId="0" borderId="4" xfId="0" applyNumberFormat="1" applyFont="1" applyBorder="1" applyAlignment="1">
      <alignment horizontal="right"/>
    </xf>
    <xf numFmtId="2" fontId="11" fillId="0" borderId="3" xfId="0" applyNumberFormat="1" applyFont="1" applyBorder="1"/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 vertical="center"/>
    </xf>
    <xf numFmtId="0" fontId="10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8" fillId="0" borderId="8" xfId="0" applyFont="1" applyBorder="1" applyAlignment="1">
      <alignment horizontal="right"/>
    </xf>
    <xf numFmtId="0" fontId="0" fillId="0" borderId="8" xfId="0" applyBorder="1" applyAlignment="1"/>
    <xf numFmtId="0" fontId="1" fillId="0" borderId="0" xfId="0" applyFont="1" applyBorder="1" applyAlignment="1">
      <alignment horizontal="right"/>
    </xf>
    <xf numFmtId="0" fontId="13" fillId="0" borderId="0" xfId="0" applyFont="1" applyBorder="1" applyAlignment="1"/>
    <xf numFmtId="0" fontId="13" fillId="0" borderId="0" xfId="0" applyFont="1" applyAlignment="1"/>
    <xf numFmtId="0" fontId="8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6"/>
  <sheetViews>
    <sheetView tabSelected="1" topLeftCell="A2" workbookViewId="0">
      <selection activeCell="F17" sqref="F17:G82"/>
    </sheetView>
  </sheetViews>
  <sheetFormatPr defaultColWidth="5.5703125" defaultRowHeight="15" x14ac:dyDescent="0.25"/>
  <cols>
    <col min="1" max="1" width="12.85546875" style="7" customWidth="1"/>
    <col min="2" max="2" width="5.28515625" style="7" customWidth="1"/>
    <col min="3" max="3" width="8.42578125" style="7" customWidth="1"/>
    <col min="4" max="4" width="4.85546875" style="7" bestFit="1" customWidth="1"/>
    <col min="5" max="5" width="73.5703125" customWidth="1"/>
    <col min="6" max="6" width="12.28515625" hidden="1" customWidth="1"/>
    <col min="7" max="7" width="13.140625" hidden="1" customWidth="1"/>
    <col min="8" max="8" width="17.5703125" customWidth="1"/>
    <col min="9" max="209" width="9.140625" customWidth="1"/>
    <col min="210" max="210" width="10.140625" bestFit="1" customWidth="1"/>
    <col min="211" max="211" width="3.28515625" customWidth="1"/>
  </cols>
  <sheetData>
    <row r="1" spans="1:8" ht="14.25" hidden="1" customHeight="1" x14ac:dyDescent="0.25">
      <c r="A1" s="1"/>
      <c r="B1" s="2"/>
      <c r="C1" s="2"/>
      <c r="D1" s="3"/>
      <c r="E1" s="4"/>
      <c r="F1" s="5"/>
    </row>
    <row r="2" spans="1:8" ht="14.25" customHeight="1" x14ac:dyDescent="0.3">
      <c r="A2" s="38"/>
      <c r="B2" s="6"/>
      <c r="C2" s="6"/>
      <c r="D2" s="6"/>
      <c r="E2" s="27"/>
      <c r="F2" s="28"/>
      <c r="H2" s="30" t="s">
        <v>120</v>
      </c>
    </row>
    <row r="3" spans="1:8" ht="14.25" customHeight="1" x14ac:dyDescent="0.25">
      <c r="A3" s="6"/>
      <c r="B3" s="6"/>
      <c r="C3" s="6"/>
      <c r="D3" s="6"/>
      <c r="E3" s="27"/>
      <c r="F3" s="28"/>
      <c r="H3" s="30" t="s">
        <v>127</v>
      </c>
    </row>
    <row r="4" spans="1:8" ht="14.25" customHeight="1" x14ac:dyDescent="0.25">
      <c r="A4" s="6"/>
      <c r="B4" s="6"/>
      <c r="C4" s="6"/>
      <c r="D4" s="6"/>
      <c r="E4" s="27"/>
      <c r="F4" s="28"/>
      <c r="H4" s="31" t="s">
        <v>128</v>
      </c>
    </row>
    <row r="5" spans="1:8" ht="14.25" customHeight="1" x14ac:dyDescent="0.25">
      <c r="A5" s="6"/>
      <c r="B5" s="6"/>
      <c r="C5" s="6"/>
      <c r="D5" s="6"/>
      <c r="E5" s="27"/>
      <c r="F5" s="28"/>
      <c r="H5" s="31" t="s">
        <v>129</v>
      </c>
    </row>
    <row r="6" spans="1:8" ht="14.25" customHeight="1" x14ac:dyDescent="0.25">
      <c r="A6" s="6"/>
      <c r="B6" s="6"/>
      <c r="C6" s="6"/>
      <c r="D6" s="6"/>
      <c r="E6" s="27"/>
      <c r="F6" s="28"/>
      <c r="H6" s="30" t="s">
        <v>166</v>
      </c>
    </row>
    <row r="7" spans="1:8" ht="14.25" customHeight="1" x14ac:dyDescent="0.25">
      <c r="A7" s="6"/>
      <c r="B7" s="6"/>
      <c r="C7" s="6"/>
      <c r="D7" s="6"/>
      <c r="E7" s="27"/>
      <c r="F7" s="28"/>
    </row>
    <row r="8" spans="1:8" ht="14.25" customHeight="1" x14ac:dyDescent="0.25">
      <c r="A8" s="6"/>
      <c r="B8" s="6"/>
      <c r="C8" s="6"/>
      <c r="D8" s="6"/>
      <c r="E8" s="27"/>
      <c r="F8" s="28"/>
      <c r="H8" s="29" t="s">
        <v>126</v>
      </c>
    </row>
    <row r="9" spans="1:8" x14ac:dyDescent="0.25">
      <c r="A9" s="6"/>
      <c r="B9" s="6"/>
      <c r="C9" s="6"/>
      <c r="D9" s="6"/>
      <c r="E9" s="58" t="s">
        <v>120</v>
      </c>
      <c r="F9" s="59"/>
      <c r="G9" s="55"/>
      <c r="H9" s="55"/>
    </row>
    <row r="10" spans="1:8" x14ac:dyDescent="0.25">
      <c r="A10" s="6"/>
      <c r="B10" s="6"/>
      <c r="C10" s="6"/>
      <c r="D10" s="6"/>
      <c r="E10" s="58" t="s">
        <v>106</v>
      </c>
      <c r="F10" s="60"/>
      <c r="G10" s="55"/>
      <c r="H10" s="55"/>
    </row>
    <row r="11" spans="1:8" x14ac:dyDescent="0.25">
      <c r="A11" s="6"/>
      <c r="B11" s="6"/>
      <c r="C11" s="6"/>
      <c r="D11" s="6"/>
      <c r="E11" s="58" t="s">
        <v>108</v>
      </c>
      <c r="F11" s="60"/>
      <c r="G11" s="55"/>
      <c r="H11" s="55"/>
    </row>
    <row r="12" spans="1:8" x14ac:dyDescent="0.25">
      <c r="A12" s="6"/>
      <c r="B12" s="6"/>
      <c r="C12" s="6"/>
      <c r="D12" s="6"/>
      <c r="E12" s="61" t="s">
        <v>107</v>
      </c>
      <c r="F12" s="60"/>
      <c r="G12" s="55"/>
      <c r="H12" s="55"/>
    </row>
    <row r="13" spans="1:8" x14ac:dyDescent="0.25">
      <c r="A13" s="6"/>
      <c r="B13" s="6"/>
      <c r="C13" s="6"/>
      <c r="D13" s="6"/>
      <c r="E13" s="58" t="s">
        <v>123</v>
      </c>
      <c r="F13" s="60"/>
      <c r="G13" s="55"/>
      <c r="H13" s="55"/>
    </row>
    <row r="15" spans="1:8" ht="60" customHeight="1" x14ac:dyDescent="0.25">
      <c r="A15" s="54" t="s">
        <v>117</v>
      </c>
      <c r="B15" s="54"/>
      <c r="C15" s="54"/>
      <c r="D15" s="54"/>
      <c r="E15" s="54"/>
      <c r="F15" s="54"/>
      <c r="G15" s="55"/>
      <c r="H15" s="55"/>
    </row>
    <row r="16" spans="1:8" x14ac:dyDescent="0.25">
      <c r="E16" s="56" t="s">
        <v>115</v>
      </c>
      <c r="F16" s="56"/>
      <c r="G16" s="57"/>
      <c r="H16" s="57"/>
    </row>
    <row r="17" spans="1:8" ht="50.25" customHeight="1" x14ac:dyDescent="0.25">
      <c r="A17" s="53" t="s">
        <v>0</v>
      </c>
      <c r="B17" s="53"/>
      <c r="C17" s="53"/>
      <c r="D17" s="53"/>
      <c r="E17" s="19" t="s">
        <v>1</v>
      </c>
      <c r="F17" s="21" t="s">
        <v>116</v>
      </c>
      <c r="G17" s="26" t="s">
        <v>124</v>
      </c>
      <c r="H17" s="21" t="s">
        <v>116</v>
      </c>
    </row>
    <row r="18" spans="1:8" s="10" customFormat="1" ht="51.75" hidden="1" customHeight="1" x14ac:dyDescent="0.2">
      <c r="A18" s="8" t="s">
        <v>2</v>
      </c>
      <c r="B18" s="8" t="s">
        <v>3</v>
      </c>
      <c r="C18" s="8" t="s">
        <v>4</v>
      </c>
      <c r="D18" s="8" t="s">
        <v>5</v>
      </c>
      <c r="E18" s="9" t="s">
        <v>6</v>
      </c>
      <c r="F18" s="22" t="s">
        <v>7</v>
      </c>
      <c r="G18" s="23"/>
      <c r="H18" s="23"/>
    </row>
    <row r="19" spans="1:8" s="13" customFormat="1" ht="67.5" hidden="1" customHeight="1" x14ac:dyDescent="0.2">
      <c r="A19" s="11" t="s">
        <v>0</v>
      </c>
      <c r="B19" s="11" t="s">
        <v>8</v>
      </c>
      <c r="C19" s="11" t="s">
        <v>9</v>
      </c>
      <c r="D19" s="11" t="s">
        <v>10</v>
      </c>
      <c r="E19" s="12" t="s">
        <v>11</v>
      </c>
      <c r="F19" s="24" t="s">
        <v>12</v>
      </c>
      <c r="G19" s="25"/>
      <c r="H19" s="25"/>
    </row>
    <row r="20" spans="1:8" s="17" customFormat="1" ht="17.25" hidden="1" customHeight="1" x14ac:dyDescent="0.2">
      <c r="A20" s="14" t="s">
        <v>13</v>
      </c>
      <c r="B20" s="15" t="s">
        <v>14</v>
      </c>
      <c r="C20" s="15" t="s">
        <v>15</v>
      </c>
      <c r="D20" s="16" t="s">
        <v>16</v>
      </c>
      <c r="E20" s="20"/>
      <c r="F20" s="33">
        <v>578706.9</v>
      </c>
      <c r="G20" s="32"/>
      <c r="H20" s="32"/>
    </row>
    <row r="21" spans="1:8" s="17" customFormat="1" ht="18.75" x14ac:dyDescent="0.3">
      <c r="A21" s="14" t="s">
        <v>17</v>
      </c>
      <c r="B21" s="15" t="s">
        <v>14</v>
      </c>
      <c r="C21" s="15" t="s">
        <v>15</v>
      </c>
      <c r="D21" s="16" t="s">
        <v>16</v>
      </c>
      <c r="E21" s="34" t="s">
        <v>18</v>
      </c>
      <c r="F21" s="39">
        <f>F22+F26+F30+F32+F33+F37+F39+F41+F44+F48+F24</f>
        <v>198303.9</v>
      </c>
      <c r="G21" s="43">
        <f>G22+G26+G30+G32+G33+G37+G39+G41+G44+G48+G24</f>
        <v>0</v>
      </c>
      <c r="H21" s="47">
        <f t="shared" ref="H21:H82" si="0">F21+G21</f>
        <v>198303.9</v>
      </c>
    </row>
    <row r="22" spans="1:8" s="17" customFormat="1" ht="18.75" x14ac:dyDescent="0.3">
      <c r="A22" s="14" t="s">
        <v>19</v>
      </c>
      <c r="B22" s="15" t="s">
        <v>14</v>
      </c>
      <c r="C22" s="15" t="s">
        <v>15</v>
      </c>
      <c r="D22" s="16" t="s">
        <v>16</v>
      </c>
      <c r="E22" s="34" t="s">
        <v>20</v>
      </c>
      <c r="F22" s="39">
        <f>F23</f>
        <v>161699</v>
      </c>
      <c r="G22" s="45"/>
      <c r="H22" s="40">
        <f t="shared" si="0"/>
        <v>161699</v>
      </c>
    </row>
    <row r="23" spans="1:8" ht="18.75" x14ac:dyDescent="0.3">
      <c r="A23" s="1" t="s">
        <v>109</v>
      </c>
      <c r="B23" s="2" t="s">
        <v>21</v>
      </c>
      <c r="C23" s="2" t="s">
        <v>15</v>
      </c>
      <c r="D23" s="3" t="s">
        <v>22</v>
      </c>
      <c r="E23" s="35" t="s">
        <v>110</v>
      </c>
      <c r="F23" s="42">
        <v>161699</v>
      </c>
      <c r="G23" s="46"/>
      <c r="H23" s="41">
        <f t="shared" si="0"/>
        <v>161699</v>
      </c>
    </row>
    <row r="24" spans="1:8" s="17" customFormat="1" ht="30" x14ac:dyDescent="0.3">
      <c r="A24" s="14" t="s">
        <v>23</v>
      </c>
      <c r="B24" s="15" t="s">
        <v>14</v>
      </c>
      <c r="C24" s="15" t="s">
        <v>15</v>
      </c>
      <c r="D24" s="16" t="s">
        <v>16</v>
      </c>
      <c r="E24" s="34" t="s">
        <v>24</v>
      </c>
      <c r="F24" s="39">
        <f>F25</f>
        <v>13335</v>
      </c>
      <c r="G24" s="45">
        <f>G25</f>
        <v>0</v>
      </c>
      <c r="H24" s="40">
        <f t="shared" si="0"/>
        <v>13335</v>
      </c>
    </row>
    <row r="25" spans="1:8" ht="30.75" x14ac:dyDescent="0.3">
      <c r="A25" s="1" t="s">
        <v>112</v>
      </c>
      <c r="B25" s="2" t="s">
        <v>21</v>
      </c>
      <c r="C25" s="2" t="s">
        <v>15</v>
      </c>
      <c r="D25" s="3" t="s">
        <v>22</v>
      </c>
      <c r="E25" s="35" t="s">
        <v>111</v>
      </c>
      <c r="F25" s="42">
        <v>13335</v>
      </c>
      <c r="G25" s="46">
        <v>0</v>
      </c>
      <c r="H25" s="41">
        <f t="shared" si="0"/>
        <v>13335</v>
      </c>
    </row>
    <row r="26" spans="1:8" s="17" customFormat="1" ht="18.75" x14ac:dyDescent="0.3">
      <c r="A26" s="14" t="s">
        <v>25</v>
      </c>
      <c r="B26" s="15" t="s">
        <v>14</v>
      </c>
      <c r="C26" s="15" t="s">
        <v>15</v>
      </c>
      <c r="D26" s="16" t="s">
        <v>16</v>
      </c>
      <c r="E26" s="34" t="s">
        <v>26</v>
      </c>
      <c r="F26" s="39">
        <f>F27+F28+F29</f>
        <v>3923</v>
      </c>
      <c r="G26" s="45"/>
      <c r="H26" s="40">
        <f t="shared" si="0"/>
        <v>3923</v>
      </c>
    </row>
    <row r="27" spans="1:8" ht="18.75" x14ac:dyDescent="0.3">
      <c r="A27" s="1" t="s">
        <v>27</v>
      </c>
      <c r="B27" s="2" t="s">
        <v>28</v>
      </c>
      <c r="C27" s="2" t="s">
        <v>15</v>
      </c>
      <c r="D27" s="3" t="s">
        <v>22</v>
      </c>
      <c r="E27" s="35" t="s">
        <v>29</v>
      </c>
      <c r="F27" s="42">
        <v>3601</v>
      </c>
      <c r="G27" s="46"/>
      <c r="H27" s="41">
        <f t="shared" si="0"/>
        <v>3601</v>
      </c>
    </row>
    <row r="28" spans="1:8" ht="18.75" x14ac:dyDescent="0.3">
      <c r="A28" s="1" t="s">
        <v>30</v>
      </c>
      <c r="B28" s="2" t="s">
        <v>21</v>
      </c>
      <c r="C28" s="2" t="s">
        <v>15</v>
      </c>
      <c r="D28" s="3" t="s">
        <v>22</v>
      </c>
      <c r="E28" s="35" t="s">
        <v>31</v>
      </c>
      <c r="F28" s="42">
        <v>226</v>
      </c>
      <c r="G28" s="46"/>
      <c r="H28" s="41">
        <f t="shared" si="0"/>
        <v>226</v>
      </c>
    </row>
    <row r="29" spans="1:8" ht="30.75" x14ac:dyDescent="0.3">
      <c r="A29" s="1" t="s">
        <v>32</v>
      </c>
      <c r="B29" s="2" t="s">
        <v>28</v>
      </c>
      <c r="C29" s="2" t="s">
        <v>15</v>
      </c>
      <c r="D29" s="3" t="s">
        <v>22</v>
      </c>
      <c r="E29" s="35" t="s">
        <v>33</v>
      </c>
      <c r="F29" s="42">
        <v>96</v>
      </c>
      <c r="G29" s="46"/>
      <c r="H29" s="41">
        <f t="shared" si="0"/>
        <v>96</v>
      </c>
    </row>
    <row r="30" spans="1:8" s="17" customFormat="1" ht="30" x14ac:dyDescent="0.3">
      <c r="A30" s="14" t="s">
        <v>34</v>
      </c>
      <c r="B30" s="15" t="s">
        <v>14</v>
      </c>
      <c r="C30" s="15" t="s">
        <v>15</v>
      </c>
      <c r="D30" s="16" t="s">
        <v>16</v>
      </c>
      <c r="E30" s="34" t="s">
        <v>35</v>
      </c>
      <c r="F30" s="39">
        <f>F31</f>
        <v>2243</v>
      </c>
      <c r="G30" s="45"/>
      <c r="H30" s="40">
        <f t="shared" si="0"/>
        <v>2243</v>
      </c>
    </row>
    <row r="31" spans="1:8" ht="18.75" customHeight="1" x14ac:dyDescent="0.3">
      <c r="A31" s="1" t="s">
        <v>36</v>
      </c>
      <c r="B31" s="2" t="s">
        <v>21</v>
      </c>
      <c r="C31" s="2" t="s">
        <v>15</v>
      </c>
      <c r="D31" s="3" t="s">
        <v>22</v>
      </c>
      <c r="E31" s="35" t="s">
        <v>37</v>
      </c>
      <c r="F31" s="42">
        <v>2243</v>
      </c>
      <c r="G31" s="46"/>
      <c r="H31" s="41">
        <f t="shared" si="0"/>
        <v>2243</v>
      </c>
    </row>
    <row r="32" spans="1:8" s="17" customFormat="1" ht="18.75" x14ac:dyDescent="0.3">
      <c r="A32" s="14" t="s">
        <v>38</v>
      </c>
      <c r="B32" s="15" t="s">
        <v>14</v>
      </c>
      <c r="C32" s="15" t="s">
        <v>15</v>
      </c>
      <c r="D32" s="16" t="s">
        <v>16</v>
      </c>
      <c r="E32" s="34" t="s">
        <v>39</v>
      </c>
      <c r="F32" s="39">
        <v>2254</v>
      </c>
      <c r="G32" s="45"/>
      <c r="H32" s="40">
        <f t="shared" si="0"/>
        <v>2254</v>
      </c>
    </row>
    <row r="33" spans="1:8" s="17" customFormat="1" ht="44.25" x14ac:dyDescent="0.3">
      <c r="A33" s="14" t="s">
        <v>40</v>
      </c>
      <c r="B33" s="15" t="s">
        <v>14</v>
      </c>
      <c r="C33" s="15" t="s">
        <v>15</v>
      </c>
      <c r="D33" s="16" t="s">
        <v>16</v>
      </c>
      <c r="E33" s="34" t="s">
        <v>41</v>
      </c>
      <c r="F33" s="39">
        <f>F34+F35+F36</f>
        <v>8314</v>
      </c>
      <c r="G33" s="45"/>
      <c r="H33" s="40">
        <f t="shared" si="0"/>
        <v>8314</v>
      </c>
    </row>
    <row r="34" spans="1:8" ht="60.75" x14ac:dyDescent="0.3">
      <c r="A34" s="1" t="s">
        <v>42</v>
      </c>
      <c r="B34" s="2" t="s">
        <v>43</v>
      </c>
      <c r="C34" s="2" t="s">
        <v>15</v>
      </c>
      <c r="D34" s="3" t="s">
        <v>44</v>
      </c>
      <c r="E34" s="35" t="s">
        <v>45</v>
      </c>
      <c r="F34" s="42">
        <v>7704</v>
      </c>
      <c r="G34" s="46"/>
      <c r="H34" s="41">
        <f t="shared" si="0"/>
        <v>7704</v>
      </c>
    </row>
    <row r="35" spans="1:8" ht="60.75" x14ac:dyDescent="0.3">
      <c r="A35" s="1" t="s">
        <v>46</v>
      </c>
      <c r="B35" s="2" t="s">
        <v>47</v>
      </c>
      <c r="C35" s="2" t="s">
        <v>15</v>
      </c>
      <c r="D35" s="3" t="s">
        <v>44</v>
      </c>
      <c r="E35" s="35" t="s">
        <v>48</v>
      </c>
      <c r="F35" s="42">
        <v>510</v>
      </c>
      <c r="G35" s="46"/>
      <c r="H35" s="41">
        <f t="shared" si="0"/>
        <v>510</v>
      </c>
    </row>
    <row r="36" spans="1:8" ht="60.75" x14ac:dyDescent="0.3">
      <c r="A36" s="1" t="s">
        <v>49</v>
      </c>
      <c r="B36" s="2" t="s">
        <v>47</v>
      </c>
      <c r="C36" s="2" t="s">
        <v>15</v>
      </c>
      <c r="D36" s="3" t="s">
        <v>44</v>
      </c>
      <c r="E36" s="35" t="s">
        <v>50</v>
      </c>
      <c r="F36" s="42">
        <v>100</v>
      </c>
      <c r="G36" s="46"/>
      <c r="H36" s="41">
        <f t="shared" si="0"/>
        <v>100</v>
      </c>
    </row>
    <row r="37" spans="1:8" s="17" customFormat="1" ht="18.75" x14ac:dyDescent="0.3">
      <c r="A37" s="14" t="s">
        <v>51</v>
      </c>
      <c r="B37" s="15" t="s">
        <v>14</v>
      </c>
      <c r="C37" s="15" t="s">
        <v>15</v>
      </c>
      <c r="D37" s="16" t="s">
        <v>16</v>
      </c>
      <c r="E37" s="34" t="s">
        <v>52</v>
      </c>
      <c r="F37" s="39">
        <f>F38</f>
        <v>2077</v>
      </c>
      <c r="G37" s="45"/>
      <c r="H37" s="40">
        <f t="shared" si="0"/>
        <v>2077</v>
      </c>
    </row>
    <row r="38" spans="1:8" ht="18.75" x14ac:dyDescent="0.3">
      <c r="A38" s="1" t="s">
        <v>114</v>
      </c>
      <c r="B38" s="2" t="s">
        <v>21</v>
      </c>
      <c r="C38" s="2" t="s">
        <v>15</v>
      </c>
      <c r="D38" s="3" t="s">
        <v>44</v>
      </c>
      <c r="E38" s="35" t="s">
        <v>113</v>
      </c>
      <c r="F38" s="42">
        <v>2077</v>
      </c>
      <c r="G38" s="46"/>
      <c r="H38" s="41">
        <f t="shared" si="0"/>
        <v>2077</v>
      </c>
    </row>
    <row r="39" spans="1:8" s="17" customFormat="1" ht="30" x14ac:dyDescent="0.3">
      <c r="A39" s="14" t="s">
        <v>53</v>
      </c>
      <c r="B39" s="15" t="s">
        <v>14</v>
      </c>
      <c r="C39" s="15" t="s">
        <v>15</v>
      </c>
      <c r="D39" s="16" t="s">
        <v>16</v>
      </c>
      <c r="E39" s="34" t="s">
        <v>54</v>
      </c>
      <c r="F39" s="39">
        <f>F40</f>
        <v>12</v>
      </c>
      <c r="G39" s="45"/>
      <c r="H39" s="41">
        <f t="shared" si="0"/>
        <v>12</v>
      </c>
    </row>
    <row r="40" spans="1:8" ht="30.75" x14ac:dyDescent="0.3">
      <c r="A40" s="1" t="s">
        <v>55</v>
      </c>
      <c r="B40" s="2" t="s">
        <v>47</v>
      </c>
      <c r="C40" s="2" t="s">
        <v>15</v>
      </c>
      <c r="D40" s="3" t="s">
        <v>56</v>
      </c>
      <c r="E40" s="35" t="s">
        <v>57</v>
      </c>
      <c r="F40" s="42">
        <v>12</v>
      </c>
      <c r="G40" s="46"/>
      <c r="H40" s="41">
        <f t="shared" si="0"/>
        <v>12</v>
      </c>
    </row>
    <row r="41" spans="1:8" s="17" customFormat="1" ht="30" x14ac:dyDescent="0.3">
      <c r="A41" s="14" t="s">
        <v>58</v>
      </c>
      <c r="B41" s="15" t="s">
        <v>14</v>
      </c>
      <c r="C41" s="15" t="s">
        <v>15</v>
      </c>
      <c r="D41" s="16" t="s">
        <v>16</v>
      </c>
      <c r="E41" s="34" t="s">
        <v>59</v>
      </c>
      <c r="F41" s="39">
        <f>F42+F43</f>
        <v>1600</v>
      </c>
      <c r="G41" s="45"/>
      <c r="H41" s="40">
        <f t="shared" si="0"/>
        <v>1600</v>
      </c>
    </row>
    <row r="42" spans="1:8" ht="75.75" x14ac:dyDescent="0.3">
      <c r="A42" s="1" t="s">
        <v>60</v>
      </c>
      <c r="B42" s="2" t="s">
        <v>47</v>
      </c>
      <c r="C42" s="2" t="s">
        <v>15</v>
      </c>
      <c r="D42" s="3" t="s">
        <v>61</v>
      </c>
      <c r="E42" s="35" t="s">
        <v>62</v>
      </c>
      <c r="F42" s="42">
        <v>500</v>
      </c>
      <c r="G42" s="46"/>
      <c r="H42" s="41">
        <f t="shared" si="0"/>
        <v>500</v>
      </c>
    </row>
    <row r="43" spans="1:8" ht="30.75" x14ac:dyDescent="0.3">
      <c r="A43" s="1" t="s">
        <v>63</v>
      </c>
      <c r="B43" s="2" t="s">
        <v>43</v>
      </c>
      <c r="C43" s="2" t="s">
        <v>15</v>
      </c>
      <c r="D43" s="3" t="s">
        <v>64</v>
      </c>
      <c r="E43" s="35" t="s">
        <v>65</v>
      </c>
      <c r="F43" s="42">
        <v>1100</v>
      </c>
      <c r="G43" s="46"/>
      <c r="H43" s="41">
        <f t="shared" si="0"/>
        <v>1100</v>
      </c>
    </row>
    <row r="44" spans="1:8" s="17" customFormat="1" ht="18.75" x14ac:dyDescent="0.3">
      <c r="A44" s="14" t="s">
        <v>66</v>
      </c>
      <c r="B44" s="15" t="s">
        <v>14</v>
      </c>
      <c r="C44" s="15" t="s">
        <v>15</v>
      </c>
      <c r="D44" s="16" t="s">
        <v>16</v>
      </c>
      <c r="E44" s="34" t="s">
        <v>67</v>
      </c>
      <c r="F44" s="39">
        <f>F45+F46+F47</f>
        <v>1570</v>
      </c>
      <c r="G44" s="45"/>
      <c r="H44" s="40">
        <f t="shared" si="0"/>
        <v>1570</v>
      </c>
    </row>
    <row r="45" spans="1:8" ht="90.75" x14ac:dyDescent="0.3">
      <c r="A45" s="1" t="s">
        <v>68</v>
      </c>
      <c r="B45" s="2" t="s">
        <v>21</v>
      </c>
      <c r="C45" s="2" t="s">
        <v>15</v>
      </c>
      <c r="D45" s="3" t="s">
        <v>69</v>
      </c>
      <c r="E45" s="35" t="s">
        <v>70</v>
      </c>
      <c r="F45" s="42">
        <v>16</v>
      </c>
      <c r="G45" s="46"/>
      <c r="H45" s="41">
        <f t="shared" si="0"/>
        <v>16</v>
      </c>
    </row>
    <row r="46" spans="1:8" ht="60.75" x14ac:dyDescent="0.3">
      <c r="A46" s="1" t="s">
        <v>71</v>
      </c>
      <c r="B46" s="2" t="s">
        <v>21</v>
      </c>
      <c r="C46" s="2" t="s">
        <v>15</v>
      </c>
      <c r="D46" s="3" t="s">
        <v>69</v>
      </c>
      <c r="E46" s="35" t="s">
        <v>72</v>
      </c>
      <c r="F46" s="42">
        <v>20</v>
      </c>
      <c r="G46" s="46"/>
      <c r="H46" s="41">
        <f t="shared" si="0"/>
        <v>20</v>
      </c>
    </row>
    <row r="47" spans="1:8" ht="30.75" x14ac:dyDescent="0.3">
      <c r="A47" s="1" t="s">
        <v>73</v>
      </c>
      <c r="B47" s="2" t="s">
        <v>47</v>
      </c>
      <c r="C47" s="2" t="s">
        <v>15</v>
      </c>
      <c r="D47" s="3" t="s">
        <v>69</v>
      </c>
      <c r="E47" s="35" t="s">
        <v>74</v>
      </c>
      <c r="F47" s="42">
        <v>1534</v>
      </c>
      <c r="G47" s="46"/>
      <c r="H47" s="41">
        <f t="shared" si="0"/>
        <v>1534</v>
      </c>
    </row>
    <row r="48" spans="1:8" s="17" customFormat="1" ht="18.75" x14ac:dyDescent="0.3">
      <c r="A48" s="14" t="s">
        <v>75</v>
      </c>
      <c r="B48" s="15" t="s">
        <v>14</v>
      </c>
      <c r="C48" s="15" t="s">
        <v>15</v>
      </c>
      <c r="D48" s="16" t="s">
        <v>16</v>
      </c>
      <c r="E48" s="34" t="s">
        <v>76</v>
      </c>
      <c r="F48" s="39">
        <v>1276.9000000000001</v>
      </c>
      <c r="G48" s="45"/>
      <c r="H48" s="40">
        <f t="shared" si="0"/>
        <v>1276.9000000000001</v>
      </c>
    </row>
    <row r="49" spans="1:8" ht="19.5" customHeight="1" x14ac:dyDescent="0.3">
      <c r="A49" s="1" t="s">
        <v>77</v>
      </c>
      <c r="B49" s="2" t="s">
        <v>47</v>
      </c>
      <c r="C49" s="2" t="s">
        <v>15</v>
      </c>
      <c r="D49" s="3" t="s">
        <v>78</v>
      </c>
      <c r="E49" s="35" t="s">
        <v>79</v>
      </c>
      <c r="F49" s="42">
        <v>1276.9000000000001</v>
      </c>
      <c r="G49" s="46"/>
      <c r="H49" s="41">
        <f t="shared" si="0"/>
        <v>1276.9000000000001</v>
      </c>
    </row>
    <row r="50" spans="1:8" s="17" customFormat="1" ht="24.75" customHeight="1" x14ac:dyDescent="0.3">
      <c r="A50" s="14" t="s">
        <v>80</v>
      </c>
      <c r="B50" s="15" t="s">
        <v>14</v>
      </c>
      <c r="C50" s="15" t="s">
        <v>15</v>
      </c>
      <c r="D50" s="16" t="s">
        <v>16</v>
      </c>
      <c r="E50" s="34" t="s">
        <v>81</v>
      </c>
      <c r="F50" s="39">
        <f>F51+F77</f>
        <v>536196.24265999976</v>
      </c>
      <c r="G50" s="43">
        <f>G51+G77</f>
        <v>14784.828780000002</v>
      </c>
      <c r="H50" s="40">
        <f t="shared" si="0"/>
        <v>550981.07143999974</v>
      </c>
    </row>
    <row r="51" spans="1:8" s="17" customFormat="1" ht="30" x14ac:dyDescent="0.3">
      <c r="A51" s="14" t="s">
        <v>82</v>
      </c>
      <c r="B51" s="15" t="s">
        <v>14</v>
      </c>
      <c r="C51" s="15" t="s">
        <v>15</v>
      </c>
      <c r="D51" s="16" t="s">
        <v>16</v>
      </c>
      <c r="E51" s="34" t="s">
        <v>83</v>
      </c>
      <c r="F51" s="39">
        <f>F52+F59+F61+F62+F63+F64+F65+F66+F67+F68+F72+F54+F69+F56+F60+F53+F57+F58+F71+F73+F74+F75+F76+F55+F70</f>
        <v>534271.24265999976</v>
      </c>
      <c r="G51" s="43">
        <f>G52+G59+G61+G62+G63+G64+G65+G66+G67+G68+G72+G54+G69+G56+G60+G53+G57+G58+G71+G73+G74+G75+G76+G55+G70</f>
        <v>14084.828780000002</v>
      </c>
      <c r="H51" s="40">
        <f t="shared" si="0"/>
        <v>548356.07143999974</v>
      </c>
    </row>
    <row r="52" spans="1:8" ht="30.75" x14ac:dyDescent="0.3">
      <c r="A52" s="1" t="s">
        <v>84</v>
      </c>
      <c r="B52" s="2" t="s">
        <v>47</v>
      </c>
      <c r="C52" s="2" t="s">
        <v>15</v>
      </c>
      <c r="D52" s="3" t="s">
        <v>85</v>
      </c>
      <c r="E52" s="35" t="s">
        <v>86</v>
      </c>
      <c r="F52" s="42">
        <v>44084</v>
      </c>
      <c r="G52" s="37"/>
      <c r="H52" s="41">
        <f t="shared" si="0"/>
        <v>44084</v>
      </c>
    </row>
    <row r="53" spans="1:8" ht="30.75" x14ac:dyDescent="0.3">
      <c r="A53" s="1" t="s">
        <v>143</v>
      </c>
      <c r="B53" s="2" t="s">
        <v>47</v>
      </c>
      <c r="C53" s="2" t="s">
        <v>15</v>
      </c>
      <c r="D53" s="3" t="s">
        <v>85</v>
      </c>
      <c r="E53" s="35" t="s">
        <v>136</v>
      </c>
      <c r="F53" s="42">
        <v>35809.182999999997</v>
      </c>
      <c r="G53" s="46">
        <v>375.62900000000002</v>
      </c>
      <c r="H53" s="41">
        <f t="shared" si="0"/>
        <v>36184.811999999998</v>
      </c>
    </row>
    <row r="54" spans="1:8" ht="18.75" x14ac:dyDescent="0.3">
      <c r="A54" s="1" t="s">
        <v>121</v>
      </c>
      <c r="B54" s="2" t="s">
        <v>47</v>
      </c>
      <c r="C54" s="2" t="s">
        <v>15</v>
      </c>
      <c r="D54" s="3" t="s">
        <v>85</v>
      </c>
      <c r="E54" s="35" t="s">
        <v>122</v>
      </c>
      <c r="F54" s="42">
        <v>1406</v>
      </c>
      <c r="G54" s="46">
        <v>127</v>
      </c>
      <c r="H54" s="41">
        <f t="shared" si="0"/>
        <v>1533</v>
      </c>
    </row>
    <row r="55" spans="1:8" ht="30.75" x14ac:dyDescent="0.3">
      <c r="A55" s="1" t="s">
        <v>155</v>
      </c>
      <c r="B55" s="2" t="s">
        <v>47</v>
      </c>
      <c r="C55" s="2" t="s">
        <v>15</v>
      </c>
      <c r="D55" s="3" t="s">
        <v>85</v>
      </c>
      <c r="E55" s="35" t="s">
        <v>156</v>
      </c>
      <c r="F55" s="42">
        <v>1229.857</v>
      </c>
      <c r="G55" s="46">
        <v>1.2757799999999999</v>
      </c>
      <c r="H55" s="41">
        <f t="shared" si="0"/>
        <v>1231.1327799999999</v>
      </c>
    </row>
    <row r="56" spans="1:8" ht="30.75" x14ac:dyDescent="0.3">
      <c r="A56" s="1" t="s">
        <v>132</v>
      </c>
      <c r="B56" s="2" t="s">
        <v>47</v>
      </c>
      <c r="C56" s="2" t="s">
        <v>15</v>
      </c>
      <c r="D56" s="3" t="s">
        <v>85</v>
      </c>
      <c r="E56" s="35" t="s">
        <v>133</v>
      </c>
      <c r="F56" s="42">
        <v>37389.1</v>
      </c>
      <c r="G56" s="46">
        <v>3070.1</v>
      </c>
      <c r="H56" s="41">
        <f t="shared" si="0"/>
        <v>40459.199999999997</v>
      </c>
    </row>
    <row r="57" spans="1:8" ht="60.75" x14ac:dyDescent="0.3">
      <c r="A57" s="1" t="s">
        <v>140</v>
      </c>
      <c r="B57" s="2" t="s">
        <v>47</v>
      </c>
      <c r="C57" s="2" t="s">
        <v>142</v>
      </c>
      <c r="D57" s="3" t="s">
        <v>85</v>
      </c>
      <c r="E57" s="35" t="s">
        <v>153</v>
      </c>
      <c r="F57" s="42">
        <v>2552.6</v>
      </c>
      <c r="G57" s="46"/>
      <c r="H57" s="41">
        <f t="shared" si="0"/>
        <v>2552.6</v>
      </c>
    </row>
    <row r="58" spans="1:8" ht="45.75" x14ac:dyDescent="0.3">
      <c r="A58" s="1" t="s">
        <v>141</v>
      </c>
      <c r="B58" s="2" t="s">
        <v>47</v>
      </c>
      <c r="C58" s="2" t="s">
        <v>142</v>
      </c>
      <c r="D58" s="3" t="s">
        <v>85</v>
      </c>
      <c r="E58" s="35" t="s">
        <v>137</v>
      </c>
      <c r="F58" s="42">
        <v>2095.23</v>
      </c>
      <c r="G58" s="46"/>
      <c r="H58" s="41">
        <f t="shared" si="0"/>
        <v>2095.23</v>
      </c>
    </row>
    <row r="59" spans="1:8" ht="45.75" x14ac:dyDescent="0.3">
      <c r="A59" s="1" t="s">
        <v>159</v>
      </c>
      <c r="B59" s="2" t="s">
        <v>47</v>
      </c>
      <c r="C59" s="2" t="s">
        <v>15</v>
      </c>
      <c r="D59" s="3" t="s">
        <v>85</v>
      </c>
      <c r="E59" s="35" t="s">
        <v>160</v>
      </c>
      <c r="F59" s="42">
        <v>1146</v>
      </c>
      <c r="G59" s="46"/>
      <c r="H59" s="41">
        <f t="shared" si="0"/>
        <v>1146</v>
      </c>
    </row>
    <row r="60" spans="1:8" ht="18.75" x14ac:dyDescent="0.3">
      <c r="A60" s="1" t="s">
        <v>130</v>
      </c>
      <c r="B60" s="2" t="s">
        <v>47</v>
      </c>
      <c r="C60" s="2" t="s">
        <v>15</v>
      </c>
      <c r="D60" s="3" t="s">
        <v>85</v>
      </c>
      <c r="E60" s="35" t="s">
        <v>131</v>
      </c>
      <c r="F60" s="42">
        <v>18051.387500000001</v>
      </c>
      <c r="G60" s="46">
        <v>1736.3240000000001</v>
      </c>
      <c r="H60" s="41">
        <f t="shared" si="0"/>
        <v>19787.711500000001</v>
      </c>
    </row>
    <row r="61" spans="1:8" ht="30.75" x14ac:dyDescent="0.3">
      <c r="A61" s="1" t="s">
        <v>87</v>
      </c>
      <c r="B61" s="2" t="s">
        <v>47</v>
      </c>
      <c r="C61" s="2" t="s">
        <v>15</v>
      </c>
      <c r="D61" s="3" t="s">
        <v>85</v>
      </c>
      <c r="E61" s="35" t="s">
        <v>88</v>
      </c>
      <c r="F61" s="42">
        <v>1400</v>
      </c>
      <c r="G61" s="46"/>
      <c r="H61" s="41">
        <f t="shared" si="0"/>
        <v>1400</v>
      </c>
    </row>
    <row r="62" spans="1:8" ht="46.5" customHeight="1" x14ac:dyDescent="0.3">
      <c r="A62" s="1" t="s">
        <v>118</v>
      </c>
      <c r="B62" s="2" t="s">
        <v>47</v>
      </c>
      <c r="C62" s="2" t="s">
        <v>15</v>
      </c>
      <c r="D62" s="3" t="s">
        <v>85</v>
      </c>
      <c r="E62" s="35" t="s">
        <v>119</v>
      </c>
      <c r="F62" s="42">
        <v>24</v>
      </c>
      <c r="G62" s="46"/>
      <c r="H62" s="41">
        <f t="shared" si="0"/>
        <v>24</v>
      </c>
    </row>
    <row r="63" spans="1:8" ht="30.75" x14ac:dyDescent="0.3">
      <c r="A63" s="1" t="s">
        <v>89</v>
      </c>
      <c r="B63" s="2" t="s">
        <v>47</v>
      </c>
      <c r="C63" s="2" t="s">
        <v>15</v>
      </c>
      <c r="D63" s="3" t="s">
        <v>85</v>
      </c>
      <c r="E63" s="35" t="s">
        <v>90</v>
      </c>
      <c r="F63" s="42">
        <v>1302</v>
      </c>
      <c r="G63" s="46">
        <v>-20</v>
      </c>
      <c r="H63" s="41">
        <f t="shared" si="0"/>
        <v>1282</v>
      </c>
    </row>
    <row r="64" spans="1:8" ht="45.75" x14ac:dyDescent="0.3">
      <c r="A64" s="1" t="s">
        <v>91</v>
      </c>
      <c r="B64" s="2" t="s">
        <v>47</v>
      </c>
      <c r="C64" s="2" t="s">
        <v>15</v>
      </c>
      <c r="D64" s="3" t="s">
        <v>85</v>
      </c>
      <c r="E64" s="35" t="s">
        <v>92</v>
      </c>
      <c r="F64" s="42">
        <v>139.21516000000003</v>
      </c>
      <c r="G64" s="46"/>
      <c r="H64" s="41">
        <f t="shared" si="0"/>
        <v>139.21516000000003</v>
      </c>
    </row>
    <row r="65" spans="1:8" ht="30.75" x14ac:dyDescent="0.3">
      <c r="A65" s="1" t="s">
        <v>93</v>
      </c>
      <c r="B65" s="2" t="s">
        <v>47</v>
      </c>
      <c r="C65" s="2" t="s">
        <v>15</v>
      </c>
      <c r="D65" s="3" t="s">
        <v>85</v>
      </c>
      <c r="E65" s="35" t="s">
        <v>94</v>
      </c>
      <c r="F65" s="42">
        <v>3421.6000000000004</v>
      </c>
      <c r="G65" s="46"/>
      <c r="H65" s="41">
        <f t="shared" si="0"/>
        <v>3421.6000000000004</v>
      </c>
    </row>
    <row r="66" spans="1:8" s="18" customFormat="1" ht="30.75" x14ac:dyDescent="0.3">
      <c r="A66" s="1" t="s">
        <v>95</v>
      </c>
      <c r="B66" s="2" t="s">
        <v>47</v>
      </c>
      <c r="C66" s="2" t="s">
        <v>15</v>
      </c>
      <c r="D66" s="3" t="s">
        <v>85</v>
      </c>
      <c r="E66" s="35" t="s">
        <v>96</v>
      </c>
      <c r="F66" s="42">
        <v>346280</v>
      </c>
      <c r="G66" s="49">
        <v>12226.1</v>
      </c>
      <c r="H66" s="41">
        <f t="shared" si="0"/>
        <v>358506.1</v>
      </c>
    </row>
    <row r="67" spans="1:8" ht="45.75" x14ac:dyDescent="0.3">
      <c r="A67" s="1" t="s">
        <v>97</v>
      </c>
      <c r="B67" s="2" t="s">
        <v>47</v>
      </c>
      <c r="C67" s="2" t="s">
        <v>15</v>
      </c>
      <c r="D67" s="3" t="s">
        <v>85</v>
      </c>
      <c r="E67" s="35" t="s">
        <v>98</v>
      </c>
      <c r="F67" s="42">
        <v>13166.6</v>
      </c>
      <c r="G67" s="46">
        <v>-3053</v>
      </c>
      <c r="H67" s="41">
        <f t="shared" si="0"/>
        <v>10113.6</v>
      </c>
    </row>
    <row r="68" spans="1:8" ht="60.75" x14ac:dyDescent="0.3">
      <c r="A68" s="1" t="s">
        <v>99</v>
      </c>
      <c r="B68" s="2" t="s">
        <v>47</v>
      </c>
      <c r="C68" s="2" t="s">
        <v>15</v>
      </c>
      <c r="D68" s="3" t="s">
        <v>85</v>
      </c>
      <c r="E68" s="35" t="s">
        <v>100</v>
      </c>
      <c r="F68" s="42">
        <v>3322.3</v>
      </c>
      <c r="G68" s="46"/>
      <c r="H68" s="41">
        <f t="shared" si="0"/>
        <v>3322.3</v>
      </c>
    </row>
    <row r="69" spans="1:8" ht="75.75" x14ac:dyDescent="0.3">
      <c r="A69" s="1" t="s">
        <v>125</v>
      </c>
      <c r="B69" s="2" t="s">
        <v>47</v>
      </c>
      <c r="C69" s="2" t="s">
        <v>15</v>
      </c>
      <c r="D69" s="3" t="s">
        <v>85</v>
      </c>
      <c r="E69" s="35" t="s">
        <v>134</v>
      </c>
      <c r="F69" s="42">
        <v>1223.1360000000002</v>
      </c>
      <c r="G69" s="46"/>
      <c r="H69" s="41">
        <f t="shared" si="0"/>
        <v>1223.1360000000002</v>
      </c>
    </row>
    <row r="70" spans="1:8" ht="30.75" x14ac:dyDescent="0.3">
      <c r="A70" s="1" t="s">
        <v>157</v>
      </c>
      <c r="B70" s="2" t="s">
        <v>47</v>
      </c>
      <c r="C70" s="2" t="s">
        <v>15</v>
      </c>
      <c r="D70" s="3" t="s">
        <v>85</v>
      </c>
      <c r="E70" s="35" t="s">
        <v>158</v>
      </c>
      <c r="F70" s="42">
        <v>595.70000000000005</v>
      </c>
      <c r="G70" s="46"/>
      <c r="H70" s="41">
        <f t="shared" si="0"/>
        <v>595.70000000000005</v>
      </c>
    </row>
    <row r="71" spans="1:8" ht="45.75" x14ac:dyDescent="0.3">
      <c r="A71" s="1" t="s">
        <v>139</v>
      </c>
      <c r="B71" s="2" t="s">
        <v>47</v>
      </c>
      <c r="C71" s="2" t="s">
        <v>15</v>
      </c>
      <c r="D71" s="3" t="s">
        <v>85</v>
      </c>
      <c r="E71" s="35" t="s">
        <v>138</v>
      </c>
      <c r="F71" s="42">
        <v>135</v>
      </c>
      <c r="G71" s="46">
        <f>138.4+15</f>
        <v>153.4</v>
      </c>
      <c r="H71" s="41">
        <f t="shared" si="0"/>
        <v>288.39999999999998</v>
      </c>
    </row>
    <row r="72" spans="1:8" ht="59.25" customHeight="1" x14ac:dyDescent="0.3">
      <c r="A72" s="1" t="s">
        <v>101</v>
      </c>
      <c r="B72" s="2" t="s">
        <v>47</v>
      </c>
      <c r="C72" s="2" t="s">
        <v>15</v>
      </c>
      <c r="D72" s="3" t="s">
        <v>85</v>
      </c>
      <c r="E72" s="35" t="s">
        <v>102</v>
      </c>
      <c r="F72" s="42">
        <v>18788.599999999999</v>
      </c>
      <c r="G72" s="46">
        <f>-532+222-222</f>
        <v>-532</v>
      </c>
      <c r="H72" s="41">
        <f t="shared" si="0"/>
        <v>18256.599999999999</v>
      </c>
    </row>
    <row r="73" spans="1:8" ht="48.75" customHeight="1" x14ac:dyDescent="0.3">
      <c r="A73" s="1" t="s">
        <v>145</v>
      </c>
      <c r="B73" s="2" t="s">
        <v>47</v>
      </c>
      <c r="C73" s="2" t="s">
        <v>15</v>
      </c>
      <c r="D73" s="3" t="s">
        <v>85</v>
      </c>
      <c r="E73" s="35" t="s">
        <v>144</v>
      </c>
      <c r="F73" s="42">
        <v>122.40900000000001</v>
      </c>
      <c r="G73" s="46"/>
      <c r="H73" s="41">
        <f t="shared" si="0"/>
        <v>122.40900000000001</v>
      </c>
    </row>
    <row r="74" spans="1:8" ht="68.25" customHeight="1" x14ac:dyDescent="0.3">
      <c r="A74" s="1" t="s">
        <v>161</v>
      </c>
      <c r="B74" s="2" t="s">
        <v>47</v>
      </c>
      <c r="C74" s="2" t="s">
        <v>15</v>
      </c>
      <c r="D74" s="3" t="s">
        <v>85</v>
      </c>
      <c r="E74" s="35" t="s">
        <v>162</v>
      </c>
      <c r="F74" s="42">
        <v>55.125</v>
      </c>
      <c r="G74" s="46"/>
      <c r="H74" s="41">
        <f t="shared" si="0"/>
        <v>55.125</v>
      </c>
    </row>
    <row r="75" spans="1:8" ht="53.25" customHeight="1" x14ac:dyDescent="0.3">
      <c r="A75" s="1" t="s">
        <v>146</v>
      </c>
      <c r="B75" s="2" t="s">
        <v>47</v>
      </c>
      <c r="C75" s="2" t="s">
        <v>15</v>
      </c>
      <c r="D75" s="3" t="s">
        <v>85</v>
      </c>
      <c r="E75" s="35" t="s">
        <v>147</v>
      </c>
      <c r="F75" s="42">
        <v>50</v>
      </c>
      <c r="G75" s="46"/>
      <c r="H75" s="41">
        <f t="shared" si="0"/>
        <v>50</v>
      </c>
    </row>
    <row r="76" spans="1:8" ht="33" customHeight="1" x14ac:dyDescent="0.3">
      <c r="A76" s="1" t="s">
        <v>148</v>
      </c>
      <c r="B76" s="2" t="s">
        <v>47</v>
      </c>
      <c r="C76" s="2" t="s">
        <v>15</v>
      </c>
      <c r="D76" s="3" t="s">
        <v>85</v>
      </c>
      <c r="E76" s="35" t="s">
        <v>154</v>
      </c>
      <c r="F76" s="42">
        <v>482.2</v>
      </c>
      <c r="G76" s="46"/>
      <c r="H76" s="41">
        <f t="shared" si="0"/>
        <v>482.2</v>
      </c>
    </row>
    <row r="77" spans="1:8" ht="18.75" x14ac:dyDescent="0.3">
      <c r="A77" s="14" t="s">
        <v>150</v>
      </c>
      <c r="B77" s="15" t="s">
        <v>14</v>
      </c>
      <c r="C77" s="15" t="s">
        <v>15</v>
      </c>
      <c r="D77" s="16" t="s">
        <v>16</v>
      </c>
      <c r="E77" s="34" t="s">
        <v>149</v>
      </c>
      <c r="F77" s="39">
        <v>1925</v>
      </c>
      <c r="G77" s="44">
        <f>G78+G79</f>
        <v>700</v>
      </c>
      <c r="H77" s="40">
        <f t="shared" si="0"/>
        <v>2625</v>
      </c>
    </row>
    <row r="78" spans="1:8" ht="30.75" x14ac:dyDescent="0.3">
      <c r="A78" s="1" t="s">
        <v>163</v>
      </c>
      <c r="B78" s="2" t="s">
        <v>47</v>
      </c>
      <c r="C78" s="2" t="s">
        <v>15</v>
      </c>
      <c r="D78" s="3" t="s">
        <v>85</v>
      </c>
      <c r="E78" s="35" t="s">
        <v>164</v>
      </c>
      <c r="F78" s="42">
        <v>1715</v>
      </c>
      <c r="G78" s="46"/>
      <c r="H78" s="41">
        <f t="shared" si="0"/>
        <v>1715</v>
      </c>
    </row>
    <row r="79" spans="1:8" ht="19.5" customHeight="1" x14ac:dyDescent="0.3">
      <c r="A79" s="1" t="s">
        <v>152</v>
      </c>
      <c r="B79" s="2" t="s">
        <v>47</v>
      </c>
      <c r="C79" s="2" t="s">
        <v>15</v>
      </c>
      <c r="D79" s="3" t="s">
        <v>85</v>
      </c>
      <c r="E79" s="35" t="s">
        <v>151</v>
      </c>
      <c r="F79" s="42">
        <v>210</v>
      </c>
      <c r="G79" s="46">
        <f>555.5-555.5+700</f>
        <v>700</v>
      </c>
      <c r="H79" s="41">
        <f t="shared" si="0"/>
        <v>910</v>
      </c>
    </row>
    <row r="80" spans="1:8" ht="18.75" x14ac:dyDescent="0.3">
      <c r="A80" s="50"/>
      <c r="B80" s="51"/>
      <c r="C80" s="51"/>
      <c r="D80" s="52"/>
      <c r="E80" s="36" t="s">
        <v>103</v>
      </c>
      <c r="F80" s="39">
        <f>F50+F21</f>
        <v>734500.14265999978</v>
      </c>
      <c r="G80" s="43">
        <f>G50+G21</f>
        <v>14784.828780000002</v>
      </c>
      <c r="H80" s="40">
        <f>F80+G80</f>
        <v>749284.97143999976</v>
      </c>
    </row>
    <row r="81" spans="1:8" ht="18.75" x14ac:dyDescent="0.3">
      <c r="A81" s="50"/>
      <c r="B81" s="51"/>
      <c r="C81" s="51"/>
      <c r="D81" s="52"/>
      <c r="E81" s="36" t="s">
        <v>104</v>
      </c>
      <c r="F81" s="39">
        <f>F82-F80</f>
        <v>4657.0111900001066</v>
      </c>
      <c r="G81" s="39">
        <f>G82-G80</f>
        <v>0</v>
      </c>
      <c r="H81" s="40">
        <f>(F81+G81)*-1</f>
        <v>-4657.0111900001066</v>
      </c>
    </row>
    <row r="82" spans="1:8" ht="18.75" x14ac:dyDescent="0.3">
      <c r="A82" s="50"/>
      <c r="B82" s="51"/>
      <c r="C82" s="51"/>
      <c r="D82" s="52"/>
      <c r="E82" s="36" t="s">
        <v>105</v>
      </c>
      <c r="F82" s="39">
        <v>739157.15384999989</v>
      </c>
      <c r="G82" s="44">
        <f>15006.82878-222</f>
        <v>14784.82878</v>
      </c>
      <c r="H82" s="48">
        <f t="shared" si="0"/>
        <v>753941.98262999987</v>
      </c>
    </row>
    <row r="83" spans="1:8" x14ac:dyDescent="0.25">
      <c r="H83" s="29" t="s">
        <v>135</v>
      </c>
    </row>
    <row r="84" spans="1:8" x14ac:dyDescent="0.25">
      <c r="E84" t="s">
        <v>165</v>
      </c>
    </row>
    <row r="86" spans="1:8" hidden="1" x14ac:dyDescent="0.25">
      <c r="F86">
        <v>539162.4</v>
      </c>
    </row>
  </sheetData>
  <mergeCells count="11">
    <mergeCell ref="E9:H9"/>
    <mergeCell ref="E10:H10"/>
    <mergeCell ref="E11:H11"/>
    <mergeCell ref="E12:H12"/>
    <mergeCell ref="E13:H13"/>
    <mergeCell ref="A82:D82"/>
    <mergeCell ref="A17:D17"/>
    <mergeCell ref="A80:D80"/>
    <mergeCell ref="A81:D81"/>
    <mergeCell ref="A15:H15"/>
    <mergeCell ref="E16:H16"/>
  </mergeCells>
  <phoneticPr fontId="12" type="noConversion"/>
  <pageMargins left="0.82677165354330717" right="3.937007874015748E-2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Your Company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NagovitsinaTA</cp:lastModifiedBy>
  <cp:lastPrinted>2017-01-10T06:17:57Z</cp:lastPrinted>
  <dcterms:created xsi:type="dcterms:W3CDTF">2014-10-06T06:52:15Z</dcterms:created>
  <dcterms:modified xsi:type="dcterms:W3CDTF">2017-01-10T06:18:01Z</dcterms:modified>
</cp:coreProperties>
</file>