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9 сессия 28.07.2017\решения\2. О весении изменений в бюджет\"/>
    </mc:Choice>
  </mc:AlternateContent>
  <bookViews>
    <workbookView xWindow="480" yWindow="90" windowWidth="18195" windowHeight="1125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60" i="1" l="1"/>
  <c r="H62" i="1"/>
  <c r="H58" i="1"/>
  <c r="H59" i="1"/>
  <c r="H61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F56" i="1"/>
  <c r="G56" i="1"/>
  <c r="H57" i="1"/>
  <c r="H56" i="1" s="1"/>
  <c r="H55" i="1" s="1"/>
  <c r="H78" i="1"/>
  <c r="F21" i="1"/>
  <c r="H21" i="1"/>
  <c r="F23" i="1"/>
  <c r="H23" i="1"/>
  <c r="F25" i="1"/>
  <c r="H25" i="1"/>
  <c r="F29" i="1"/>
  <c r="H29" i="1"/>
  <c r="F31" i="1"/>
  <c r="H31" i="1"/>
  <c r="F33" i="1"/>
  <c r="H33" i="1"/>
  <c r="F37" i="1"/>
  <c r="H37" i="1"/>
  <c r="F41" i="1"/>
  <c r="H41" i="1"/>
  <c r="F44" i="1"/>
  <c r="H44" i="1"/>
  <c r="H53" i="1"/>
  <c r="F39" i="1"/>
  <c r="H39" i="1" s="1"/>
  <c r="F83" i="1"/>
  <c r="H83" i="1" s="1"/>
  <c r="F80" i="1"/>
  <c r="F55" i="1"/>
  <c r="G55" i="1"/>
  <c r="H79" i="1"/>
  <c r="H54" i="1"/>
  <c r="H52" i="1"/>
  <c r="H51" i="1"/>
  <c r="H50" i="1"/>
  <c r="H49" i="1"/>
  <c r="H48" i="1"/>
  <c r="H47" i="1"/>
  <c r="H46" i="1"/>
  <c r="H45" i="1"/>
  <c r="H43" i="1"/>
  <c r="H42" i="1"/>
  <c r="H40" i="1"/>
  <c r="H38" i="1"/>
  <c r="H36" i="1"/>
  <c r="H35" i="1"/>
  <c r="H34" i="1"/>
  <c r="H32" i="1"/>
  <c r="H30" i="1"/>
  <c r="H28" i="1"/>
  <c r="H27" i="1"/>
  <c r="H26" i="1"/>
  <c r="H24" i="1"/>
  <c r="H22" i="1"/>
  <c r="H80" i="1"/>
  <c r="G20" i="1"/>
  <c r="G81" i="1"/>
  <c r="G82" i="1" s="1"/>
  <c r="F20" i="1"/>
  <c r="F81" i="1" s="1"/>
  <c r="F82" i="1" s="1"/>
  <c r="H20" i="1" l="1"/>
  <c r="H81" i="1" s="1"/>
  <c r="H82" i="1" s="1"/>
</calcChain>
</file>

<file path=xl/sharedStrings.xml><?xml version="1.0" encoding="utf-8"?>
<sst xmlns="http://schemas.openxmlformats.org/spreadsheetml/2006/main" count="335" uniqueCount="161">
  <si>
    <t>в тыс. руб.</t>
  </si>
  <si>
    <t>Код БКД</t>
  </si>
  <si>
    <t>Наименование</t>
  </si>
  <si>
    <t>Код ЭД_БКД</t>
  </si>
  <si>
    <t>Код Программы</t>
  </si>
  <si>
    <t>Код ЭК</t>
  </si>
  <si>
    <t xml:space="preserve">Вариант: Якшур-Бодьинский 2017;
Таблица: Наименования доходов;
Наименования
</t>
  </si>
  <si>
    <t>Якшур-Бодьинский район</t>
  </si>
  <si>
    <t>Вариант: Якшур-Бодьинский 2017;
Таблица: Проект 2017 (МР);
Данные
МО=1302600
ВР=000
ЦС=00000
Ведомства=000
ФКР=0000
Балансировка бюджета=20
Узлы=26</t>
  </si>
  <si>
    <t>Вариант: Якшур-Бодьинский 2017;
Таблица: Прогноз 2018 (МР);
Данные
МО=1302600
ВР=000
ЦС=00000
Ведомства=000
ФКР=0000
Балансировка бюджета=10
Узлы=26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</si>
  <si>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</si>
  <si>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</si>
  <si>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</si>
  <si>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</si>
  <si>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</si>
  <si>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</si>
  <si>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</si>
  <si>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</si>
  <si>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</si>
  <si>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</si>
  <si>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</si>
  <si>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</si>
  <si>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</si>
  <si>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</si>
  <si>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02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</si>
  <si>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</si>
  <si>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</si>
  <si>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</si>
  <si>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</si>
  <si>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</si>
  <si>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</si>
  <si>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</si>
  <si>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</si>
  <si>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</si>
  <si>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</si>
  <si>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</si>
  <si>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</si>
  <si>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</si>
  <si>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</si>
  <si>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</si>
  <si>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</si>
  <si>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</si>
  <si>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11105035</t>
  </si>
  <si>
    <t>05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</si>
  <si>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</si>
  <si>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</si>
  <si>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</si>
  <si>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</si>
  <si>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</si>
  <si>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</si>
  <si>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</si>
  <si>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</si>
  <si>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</si>
  <si>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</si>
  <si>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</si>
  <si>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</si>
  <si>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</si>
  <si>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</si>
  <si>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</si>
  <si>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</si>
  <si>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</si>
  <si>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</si>
  <si>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</si>
  <si>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</si>
  <si>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</si>
  <si>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</si>
  <si>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</si>
  <si>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</si>
  <si>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</si>
  <si>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</si>
  <si>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</si>
  <si>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</si>
  <si>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</si>
  <si>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</si>
  <si>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</si>
  <si>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</si>
  <si>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</si>
  <si>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</si>
  <si>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</si>
  <si>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</si>
  <si>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</si>
  <si>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</si>
  <si>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</si>
  <si>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</si>
  <si>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</si>
  <si>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</si>
  <si>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</si>
  <si>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</si>
  <si>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</si>
  <si>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</si>
  <si>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</si>
  <si>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151</t>
  </si>
  <si>
    <t>Дотации бюджетам муниципальных районов на выравнивание  бюджетной обеспеченности</t>
  </si>
  <si>
    <t>Прочие дотации бюджетам муниципальных районов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</si>
  <si>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</si>
  <si>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</si>
  <si>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</si>
  <si>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</si>
  <si>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</si>
  <si>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</si>
  <si>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</si>
  <si>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обеспечение жильем отдельных категорий граждан, установленных Федеральным законом от 12 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годов»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</si>
  <si>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</si>
  <si>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</si>
  <si>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</si>
  <si>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</si>
  <si>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к  решению Совета депутатов</t>
  </si>
  <si>
    <t xml:space="preserve">муниципального образования </t>
  </si>
  <si>
    <t xml:space="preserve"> "Якшур-Бодьинский район"</t>
  </si>
  <si>
    <t>10102000</t>
  </si>
  <si>
    <t>Налог на доходы физических лиц</t>
  </si>
  <si>
    <t>10302200</t>
  </si>
  <si>
    <t>Акцизы по подакцизным товарам (продукции), производимым на территории Российской Федерации</t>
  </si>
  <si>
    <t>10503000</t>
  </si>
  <si>
    <t>10502000</t>
  </si>
  <si>
    <t>10504000</t>
  </si>
  <si>
    <t>Плата за негативное  воздействие на окружающую среду</t>
  </si>
  <si>
    <t>Прогнозируемый общий объем доходов на 2017 год согласно классификации доходов бюджетов Российской Федерации</t>
  </si>
  <si>
    <t>Приложение №1</t>
  </si>
  <si>
    <t>20215001</t>
  </si>
  <si>
    <t>20219999</t>
  </si>
  <si>
    <t>20235930</t>
  </si>
  <si>
    <t>20235118</t>
  </si>
  <si>
    <t>20235260</t>
  </si>
  <si>
    <t>20230024</t>
  </si>
  <si>
    <t>20230027</t>
  </si>
  <si>
    <t>20235134</t>
  </si>
  <si>
    <t>20249999</t>
  </si>
  <si>
    <t>20240014</t>
  </si>
  <si>
    <t>Прочие межбюджетные трансферты, передаваемые бюджетам муниципальных районов</t>
  </si>
  <si>
    <t>20230029</t>
  </si>
  <si>
    <t>20230022</t>
  </si>
  <si>
    <t>Сумма на 2017 год</t>
  </si>
  <si>
    <t>от "02" декабря 2016 года  №7/37</t>
  </si>
  <si>
    <t>"</t>
  </si>
  <si>
    <t>".</t>
  </si>
  <si>
    <t>20705030</t>
  </si>
  <si>
    <t>20215002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</si>
  <si>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</si>
  <si>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</t>
  </si>
  <si>
    <t>20229999</t>
  </si>
  <si>
    <t>Изменения</t>
  </si>
  <si>
    <t>Сумма с изменениями на 2017 год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</si>
  <si>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</si>
  <si>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</si>
  <si>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</si>
  <si>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20245144</t>
  </si>
  <si>
    <t>Межбюджетные трансферты, передаваемые бюджетам муниципальных районов на комплектование книжных фондов бибилиотек муниципальных образований</t>
  </si>
  <si>
    <t>20245146</t>
  </si>
  <si>
    <t>Межбюджетные трансферты, передаваемые бюджетам муниципальных районов на подключение общедоступных библиотек Российской Федерации к сети "Интернет" и развитие систем библиотечного дела с учётом задач расширения информационных технологий и оцифровки</t>
  </si>
  <si>
    <t>20245160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</si>
  <si>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</si>
  <si>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20705000</t>
  </si>
  <si>
    <t>20705020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</si>
  <si>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</si>
  <si>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</si>
  <si>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20220051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</si>
  <si>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</si>
  <si>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</si>
  <si>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20225097</t>
  </si>
  <si>
    <t>от "26"  июля 2017 года  №2/97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</si>
</sst>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"/>
    <numFmt numFmtId="166" formatCode="0.00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8" xfId="0" quotePrefix="1" applyFont="1" applyBorder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3" fillId="0" borderId="4" xfId="0" applyFont="1" applyBorder="1"/>
    <xf numFmtId="0" fontId="1" fillId="0" borderId="0" xfId="0" applyFont="1" applyBorder="1" applyAlignment="1">
      <alignment shrinkToFit="1"/>
    </xf>
    <xf numFmtId="165" fontId="3" fillId="0" borderId="4" xfId="0" applyNumberFormat="1" applyFont="1" applyBorder="1" applyAlignment="1">
      <alignment shrinkToFit="1"/>
    </xf>
    <xf numFmtId="165" fontId="1" fillId="0" borderId="3" xfId="0" applyNumberFormat="1" applyFont="1" applyBorder="1" applyAlignment="1">
      <alignment shrinkToFit="1"/>
    </xf>
    <xf numFmtId="166" fontId="1" fillId="0" borderId="4" xfId="0" applyNumberFormat="1" applyFont="1" applyBorder="1" applyAlignment="1">
      <alignment shrinkToFit="1"/>
    </xf>
    <xf numFmtId="166" fontId="5" fillId="0" borderId="4" xfId="0" applyNumberFormat="1" applyFont="1" applyBorder="1" applyAlignment="1">
      <alignment shrinkToFit="1"/>
    </xf>
    <xf numFmtId="166" fontId="3" fillId="0" borderId="4" xfId="0" applyNumberFormat="1" applyFont="1" applyBorder="1" applyAlignment="1">
      <alignment shrinkToFit="1"/>
    </xf>
    <xf numFmtId="166" fontId="1" fillId="0" borderId="3" xfId="0" applyNumberFormat="1" applyFont="1" applyBorder="1" applyAlignment="1">
      <alignment shrinkToFit="1"/>
    </xf>
    <xf numFmtId="165" fontId="5" fillId="0" borderId="4" xfId="0" applyNumberFormat="1" applyFont="1" applyBorder="1" applyAlignment="1">
      <alignment shrinkToFit="1"/>
    </xf>
    <xf numFmtId="165" fontId="1" fillId="0" borderId="4" xfId="0" applyNumberFormat="1" applyFont="1" applyBorder="1" applyAlignment="1">
      <alignment shrinkToFit="1"/>
    </xf>
    <xf numFmtId="2" fontId="3" fillId="0" borderId="4" xfId="0" applyNumberFormat="1" applyFont="1" applyBorder="1" applyAlignment="1">
      <alignment shrinkToFit="1"/>
    </xf>
    <xf numFmtId="165" fontId="3" fillId="0" borderId="3" xfId="0" applyNumberFormat="1" applyFont="1" applyBorder="1" applyAlignment="1">
      <alignment shrinkToFit="1"/>
    </xf>
    <xf numFmtId="2" fontId="7" fillId="0" borderId="4" xfId="0" applyNumberFormat="1" applyFont="1" applyBorder="1" applyAlignment="1">
      <alignment shrinkToFit="1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right"/>
    </xf>
    <xf numFmtId="0" fontId="0" fillId="0" borderId="9" xfId="0" applyBorder="1" applyAlignment="1"/>
    <xf numFmtId="0" fontId="0" fillId="0" borderId="0" xfId="0" applyAlignment="1"/>
    <xf numFmtId="0" fontId="1" fillId="0" borderId="0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0" fillId="0" borderId="10" xfId="0" applyBorder="1" applyAlignment="1"/>
    <xf numFmtId="0" fontId="1" fillId="0" borderId="0" xfId="0" applyFont="1" applyBorder="1" applyAlignment="1">
      <alignment horizontal="right" wrapText="1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tabSelected="1" topLeftCell="A99" workbookViewId="0">
      <selection activeCell="E14" sqref="E14:F14"/>
    </sheetView>
  </sheetViews>
  <sheetFormatPr defaultRowHeight="15" x14ac:dyDescent="0.25"/>
  <cols>
    <col min="1" max="1" width="10.140625" style="10" bestFit="1" customWidth="1"/>
    <col min="2" max="2" width="3.28515625" style="10" customWidth="1"/>
    <col min="3" max="3" width="5.5703125" style="10" bestFit="1" customWidth="1"/>
    <col min="4" max="4" width="4.85546875" style="10" bestFit="1" customWidth="1"/>
    <col min="5" max="5" width="47.85546875" customWidth="1"/>
    <col min="6" max="6" width="14.85546875" hidden="1" customWidth="1"/>
    <col min="7" max="7" width="14.85546875" style="6" hidden="1" customWidth="1"/>
    <col min="8" max="8" width="14.85546875" style="6" customWidth="1"/>
  </cols>
  <sheetData>
    <row r="1" spans="1:8" ht="14.25" hidden="1" customHeight="1" x14ac:dyDescent="0.25">
      <c r="A1" s="1"/>
      <c r="B1" s="2"/>
      <c r="C1" s="2"/>
      <c r="D1" s="3"/>
      <c r="E1" s="4"/>
      <c r="F1" s="5"/>
      <c r="G1" s="5"/>
      <c r="H1" s="5"/>
    </row>
    <row r="2" spans="1:8" ht="14.25" customHeight="1" x14ac:dyDescent="0.25">
      <c r="A2" s="7"/>
      <c r="B2" s="7"/>
      <c r="C2" s="7"/>
      <c r="D2" s="7"/>
      <c r="E2" s="50" t="s">
        <v>118</v>
      </c>
      <c r="F2" s="51"/>
      <c r="G2" s="51"/>
      <c r="H2" s="51"/>
    </row>
    <row r="3" spans="1:8" ht="14.25" customHeight="1" x14ac:dyDescent="0.25">
      <c r="A3" s="7"/>
      <c r="B3" s="7"/>
      <c r="C3" s="7"/>
      <c r="D3" s="7"/>
      <c r="E3" s="49" t="s">
        <v>106</v>
      </c>
      <c r="F3" s="48"/>
      <c r="G3" s="48"/>
      <c r="H3" s="48"/>
    </row>
    <row r="4" spans="1:8" ht="14.25" customHeight="1" x14ac:dyDescent="0.25">
      <c r="A4" s="7"/>
      <c r="B4" s="7"/>
      <c r="C4" s="7"/>
      <c r="D4" s="7"/>
      <c r="E4" s="49" t="s">
        <v>107</v>
      </c>
      <c r="F4" s="48"/>
      <c r="G4" s="48"/>
      <c r="H4" s="48"/>
    </row>
    <row r="5" spans="1:8" ht="14.25" customHeight="1" x14ac:dyDescent="0.25">
      <c r="A5" s="7"/>
      <c r="B5" s="7"/>
      <c r="C5" s="7"/>
      <c r="D5" s="7"/>
      <c r="E5" s="52" t="s">
        <v>108</v>
      </c>
      <c r="F5" s="52"/>
      <c r="G5" s="48"/>
      <c r="H5" s="48"/>
    </row>
    <row r="6" spans="1:8" ht="14.25" customHeight="1" x14ac:dyDescent="0.25">
      <c r="A6" s="7"/>
      <c r="B6" s="7"/>
      <c r="C6" s="7"/>
      <c r="D6" s="7"/>
      <c r="E6" s="49" t="s">
        <v>160</v>
      </c>
      <c r="F6" s="48"/>
      <c r="G6" s="48"/>
      <c r="H6" s="48"/>
    </row>
    <row r="7" spans="1:8" ht="14.25" customHeight="1" x14ac:dyDescent="0.25">
      <c r="A7" s="7"/>
      <c r="B7" s="7"/>
      <c r="C7" s="7"/>
      <c r="D7" s="7"/>
      <c r="E7" s="8"/>
      <c r="F7" s="9"/>
      <c r="G7" s="29"/>
      <c r="H7" s="29"/>
    </row>
    <row r="8" spans="1:8" ht="14.25" customHeight="1" x14ac:dyDescent="0.25">
      <c r="A8" s="7"/>
      <c r="B8" s="7"/>
      <c r="C8" s="7"/>
      <c r="D8" s="7"/>
      <c r="E8" s="49" t="s">
        <v>134</v>
      </c>
      <c r="F8" s="48"/>
      <c r="G8" s="48"/>
      <c r="H8" s="48"/>
    </row>
    <row r="9" spans="1:8" x14ac:dyDescent="0.25">
      <c r="A9" s="7"/>
      <c r="B9" s="7"/>
      <c r="C9" s="7"/>
      <c r="D9" s="7"/>
      <c r="E9" s="52" t="s">
        <v>118</v>
      </c>
      <c r="F9" s="53"/>
      <c r="G9" s="48"/>
      <c r="H9" s="48"/>
    </row>
    <row r="10" spans="1:8" x14ac:dyDescent="0.25">
      <c r="A10" s="7"/>
      <c r="B10" s="7"/>
      <c r="C10" s="7"/>
      <c r="D10" s="7"/>
      <c r="E10" s="49" t="s">
        <v>106</v>
      </c>
      <c r="F10" s="48"/>
      <c r="G10" s="48"/>
      <c r="H10" s="48"/>
    </row>
    <row r="11" spans="1:8" x14ac:dyDescent="0.25">
      <c r="A11" s="7"/>
      <c r="B11" s="7"/>
      <c r="C11" s="7"/>
      <c r="D11" s="7"/>
      <c r="E11" s="49" t="s">
        <v>107</v>
      </c>
      <c r="F11" s="48"/>
      <c r="G11" s="48"/>
      <c r="H11" s="48"/>
    </row>
    <row r="12" spans="1:8" x14ac:dyDescent="0.25">
      <c r="A12" s="7"/>
      <c r="B12" s="7"/>
      <c r="C12" s="7"/>
      <c r="D12" s="7"/>
      <c r="E12" s="52" t="s">
        <v>108</v>
      </c>
      <c r="F12" s="52"/>
      <c r="G12" s="48"/>
      <c r="H12" s="48"/>
    </row>
    <row r="13" spans="1:8" x14ac:dyDescent="0.25">
      <c r="A13" s="7"/>
      <c r="B13" s="7"/>
      <c r="C13" s="7"/>
      <c r="D13" s="7"/>
      <c r="E13" s="49" t="s">
        <v>133</v>
      </c>
      <c r="F13" s="48"/>
      <c r="G13" s="48"/>
      <c r="H13" s="48"/>
    </row>
    <row r="14" spans="1:8" x14ac:dyDescent="0.25">
      <c r="E14" s="48"/>
      <c r="F14" s="48"/>
    </row>
    <row r="15" spans="1:8" ht="33.75" customHeight="1" x14ac:dyDescent="0.25">
      <c r="A15" s="44" t="s">
        <v>117</v>
      </c>
      <c r="B15" s="44"/>
      <c r="C15" s="44"/>
      <c r="D15" s="44"/>
      <c r="E15" s="44"/>
      <c r="F15" s="44"/>
      <c r="G15" s="44"/>
      <c r="H15" s="44"/>
    </row>
    <row r="16" spans="1:8" x14ac:dyDescent="0.25">
      <c r="E16" s="46" t="s">
        <v>0</v>
      </c>
      <c r="F16" s="47"/>
      <c r="G16" s="47"/>
      <c r="H16" s="47"/>
    </row>
    <row r="17" spans="1:8" ht="48" customHeight="1" x14ac:dyDescent="0.25">
      <c r="A17" s="45" t="s">
        <v>1</v>
      </c>
      <c r="B17" s="45"/>
      <c r="C17" s="45"/>
      <c r="D17" s="45"/>
      <c r="E17" s="12" t="s">
        <v>2</v>
      </c>
      <c r="F17" s="13" t="s">
        <v>132</v>
      </c>
      <c r="G17" s="14" t="s">
        <v>141</v>
      </c>
      <c r="H17" s="15" t="s">
        <v>142</v>
      </c>
    </row>
    <row r="18" spans="1:8" s="20" customFormat="1" ht="67.5" hidden="1" customHeight="1" x14ac:dyDescent="0.2">
      <c r="A18" s="16" t="s">
        <v>1</v>
      </c>
      <c r="B18" s="16" t="s">
        <v>3</v>
      </c>
      <c r="C18" s="16" t="s">
        <v>4</v>
      </c>
      <c r="D18" s="16" t="s">
        <v>5</v>
      </c>
      <c r="E18" s="17" t="s">
        <v>6</v>
      </c>
      <c r="F18" s="18" t="s">
        <v>7</v>
      </c>
      <c r="G18" s="19" t="s">
        <v>8</v>
      </c>
      <c r="H18" s="19" t="s">
        <v>9</v>
      </c>
    </row>
    <row r="19" spans="1:8" s="27" customFormat="1" ht="17.25" hidden="1" customHeight="1" x14ac:dyDescent="0.2">
      <c r="A19" s="21" t="s">
        <v>10</v>
      </c>
      <c r="B19" s="22" t="s">
        <v>11</v>
      </c>
      <c r="C19" s="22" t="s">
        <v>12</v>
      </c>
      <c r="D19" s="23" t="s">
        <v>13</v>
      </c>
      <c r="E19" s="24"/>
      <c r="F19" s="25">
        <v>632609</v>
      </c>
      <c r="G19" s="26">
        <v>707802.58918000013</v>
      </c>
      <c r="H19" s="25">
        <v>628464.6</v>
      </c>
    </row>
    <row r="20" spans="1:8" s="27" customFormat="1" ht="15.75" x14ac:dyDescent="0.25">
      <c r="A20" s="21" t="s">
        <v>14</v>
      </c>
      <c r="B20" s="22" t="s">
        <v>11</v>
      </c>
      <c r="C20" s="22" t="s">
        <v>12</v>
      </c>
      <c r="D20" s="23" t="s">
        <v>13</v>
      </c>
      <c r="E20" s="24" t="s">
        <v>15</v>
      </c>
      <c r="F20" s="38">
        <f>F21+F23+F25+F29+F31+F33+F37+F41+F44+F53+F39</f>
        <v>195834</v>
      </c>
      <c r="G20" s="25">
        <f>G21+G23+G25+G29+G31+G33+G37+G41+G44+G53+G39</f>
        <v>0</v>
      </c>
      <c r="H20" s="25">
        <f>H21+H23+H25+H29+H31+H33+H37+H41+H44+H53+H39</f>
        <v>195834</v>
      </c>
    </row>
    <row r="21" spans="1:8" s="27" customFormat="1" ht="15.75" x14ac:dyDescent="0.25">
      <c r="A21" s="21" t="s">
        <v>16</v>
      </c>
      <c r="B21" s="22" t="s">
        <v>11</v>
      </c>
      <c r="C21" s="22" t="s">
        <v>12</v>
      </c>
      <c r="D21" s="23" t="s">
        <v>13</v>
      </c>
      <c r="E21" s="24" t="s">
        <v>17</v>
      </c>
      <c r="F21" s="38">
        <f>F22</f>
        <v>160545</v>
      </c>
      <c r="G21" s="25"/>
      <c r="H21" s="25">
        <f>F21+G21</f>
        <v>160545</v>
      </c>
    </row>
    <row r="22" spans="1:8" ht="15.75" x14ac:dyDescent="0.25">
      <c r="A22" s="1" t="s">
        <v>109</v>
      </c>
      <c r="B22" s="2" t="s">
        <v>18</v>
      </c>
      <c r="C22" s="2" t="s">
        <v>12</v>
      </c>
      <c r="D22" s="3" t="s">
        <v>19</v>
      </c>
      <c r="E22" s="4" t="s">
        <v>110</v>
      </c>
      <c r="F22" s="40">
        <v>160545</v>
      </c>
      <c r="G22" s="5"/>
      <c r="H22" s="5">
        <f t="shared" ref="H22:H54" si="0">F22+G22</f>
        <v>160545</v>
      </c>
    </row>
    <row r="23" spans="1:8" s="27" customFormat="1" ht="36.75" x14ac:dyDescent="0.25">
      <c r="A23" s="21" t="s">
        <v>20</v>
      </c>
      <c r="B23" s="22" t="s">
        <v>11</v>
      </c>
      <c r="C23" s="22" t="s">
        <v>12</v>
      </c>
      <c r="D23" s="23" t="s">
        <v>13</v>
      </c>
      <c r="E23" s="24" t="s">
        <v>21</v>
      </c>
      <c r="F23" s="38">
        <f>F24</f>
        <v>13335</v>
      </c>
      <c r="G23" s="25"/>
      <c r="H23" s="25">
        <f t="shared" si="0"/>
        <v>13335</v>
      </c>
    </row>
    <row r="24" spans="1:8" ht="24.75" x14ac:dyDescent="0.25">
      <c r="A24" s="1" t="s">
        <v>111</v>
      </c>
      <c r="B24" s="2" t="s">
        <v>18</v>
      </c>
      <c r="C24" s="2" t="s">
        <v>12</v>
      </c>
      <c r="D24" s="3" t="s">
        <v>19</v>
      </c>
      <c r="E24" s="4" t="s">
        <v>112</v>
      </c>
      <c r="F24" s="40">
        <v>13335</v>
      </c>
      <c r="G24" s="5"/>
      <c r="H24" s="5">
        <f t="shared" si="0"/>
        <v>13335</v>
      </c>
    </row>
    <row r="25" spans="1:8" s="27" customFormat="1" ht="15.75" x14ac:dyDescent="0.25">
      <c r="A25" s="21" t="s">
        <v>22</v>
      </c>
      <c r="B25" s="22" t="s">
        <v>11</v>
      </c>
      <c r="C25" s="22" t="s">
        <v>12</v>
      </c>
      <c r="D25" s="23" t="s">
        <v>13</v>
      </c>
      <c r="E25" s="24" t="s">
        <v>23</v>
      </c>
      <c r="F25" s="38">
        <f>F26+F27+F28</f>
        <v>3906</v>
      </c>
      <c r="G25" s="25"/>
      <c r="H25" s="25">
        <f t="shared" si="0"/>
        <v>3906</v>
      </c>
    </row>
    <row r="26" spans="1:8" ht="24.75" x14ac:dyDescent="0.25">
      <c r="A26" s="1" t="s">
        <v>114</v>
      </c>
      <c r="B26" s="2" t="s">
        <v>24</v>
      </c>
      <c r="C26" s="2" t="s">
        <v>12</v>
      </c>
      <c r="D26" s="3" t="s">
        <v>19</v>
      </c>
      <c r="E26" s="4" t="s">
        <v>25</v>
      </c>
      <c r="F26" s="40">
        <v>3504</v>
      </c>
      <c r="G26" s="5"/>
      <c r="H26" s="5">
        <f t="shared" si="0"/>
        <v>3504</v>
      </c>
    </row>
    <row r="27" spans="1:8" ht="15.75" x14ac:dyDescent="0.25">
      <c r="A27" s="1" t="s">
        <v>113</v>
      </c>
      <c r="B27" s="2" t="s">
        <v>18</v>
      </c>
      <c r="C27" s="2" t="s">
        <v>12</v>
      </c>
      <c r="D27" s="3" t="s">
        <v>19</v>
      </c>
      <c r="E27" s="4" t="s">
        <v>26</v>
      </c>
      <c r="F27" s="40">
        <v>301</v>
      </c>
      <c r="G27" s="5"/>
      <c r="H27" s="5">
        <f t="shared" si="0"/>
        <v>301</v>
      </c>
    </row>
    <row r="28" spans="1:8" ht="36.75" x14ac:dyDescent="0.25">
      <c r="A28" s="1" t="s">
        <v>115</v>
      </c>
      <c r="B28" s="2" t="s">
        <v>24</v>
      </c>
      <c r="C28" s="2" t="s">
        <v>12</v>
      </c>
      <c r="D28" s="3" t="s">
        <v>19</v>
      </c>
      <c r="E28" s="4" t="s">
        <v>27</v>
      </c>
      <c r="F28" s="40">
        <v>101</v>
      </c>
      <c r="G28" s="5"/>
      <c r="H28" s="5">
        <f t="shared" si="0"/>
        <v>101</v>
      </c>
    </row>
    <row r="29" spans="1:8" s="27" customFormat="1" ht="24.75" x14ac:dyDescent="0.25">
      <c r="A29" s="21" t="s">
        <v>28</v>
      </c>
      <c r="B29" s="22" t="s">
        <v>11</v>
      </c>
      <c r="C29" s="22" t="s">
        <v>12</v>
      </c>
      <c r="D29" s="23" t="s">
        <v>13</v>
      </c>
      <c r="E29" s="24" t="s">
        <v>29</v>
      </c>
      <c r="F29" s="38">
        <f>F30</f>
        <v>2694</v>
      </c>
      <c r="G29" s="25"/>
      <c r="H29" s="25">
        <f t="shared" si="0"/>
        <v>2694</v>
      </c>
    </row>
    <row r="30" spans="1:8" ht="24.75" x14ac:dyDescent="0.25">
      <c r="A30" s="1" t="s">
        <v>30</v>
      </c>
      <c r="B30" s="2" t="s">
        <v>18</v>
      </c>
      <c r="C30" s="2" t="s">
        <v>12</v>
      </c>
      <c r="D30" s="3" t="s">
        <v>19</v>
      </c>
      <c r="E30" s="4" t="s">
        <v>31</v>
      </c>
      <c r="F30" s="40">
        <v>2694</v>
      </c>
      <c r="G30" s="5"/>
      <c r="H30" s="5">
        <f t="shared" si="0"/>
        <v>2694</v>
      </c>
    </row>
    <row r="31" spans="1:8" s="27" customFormat="1" ht="15.75" x14ac:dyDescent="0.25">
      <c r="A31" s="21" t="s">
        <v>32</v>
      </c>
      <c r="B31" s="22" t="s">
        <v>11</v>
      </c>
      <c r="C31" s="22" t="s">
        <v>12</v>
      </c>
      <c r="D31" s="23" t="s">
        <v>13</v>
      </c>
      <c r="E31" s="24" t="s">
        <v>33</v>
      </c>
      <c r="F31" s="38">
        <f>F32</f>
        <v>2124</v>
      </c>
      <c r="G31" s="25"/>
      <c r="H31" s="25">
        <f t="shared" si="0"/>
        <v>2124</v>
      </c>
    </row>
    <row r="32" spans="1:8" ht="36.75" x14ac:dyDescent="0.25">
      <c r="A32" s="1" t="s">
        <v>34</v>
      </c>
      <c r="B32" s="2" t="s">
        <v>18</v>
      </c>
      <c r="C32" s="2" t="s">
        <v>12</v>
      </c>
      <c r="D32" s="3" t="s">
        <v>19</v>
      </c>
      <c r="E32" s="4" t="s">
        <v>35</v>
      </c>
      <c r="F32" s="40">
        <v>2124</v>
      </c>
      <c r="G32" s="5"/>
      <c r="H32" s="5">
        <f t="shared" si="0"/>
        <v>2124</v>
      </c>
    </row>
    <row r="33" spans="1:8" s="27" customFormat="1" ht="36.75" x14ac:dyDescent="0.25">
      <c r="A33" s="21" t="s">
        <v>36</v>
      </c>
      <c r="B33" s="22" t="s">
        <v>11</v>
      </c>
      <c r="C33" s="22" t="s">
        <v>12</v>
      </c>
      <c r="D33" s="23" t="s">
        <v>13</v>
      </c>
      <c r="E33" s="24" t="s">
        <v>37</v>
      </c>
      <c r="F33" s="38">
        <f>F34+F35+F36</f>
        <v>5204</v>
      </c>
      <c r="G33" s="25"/>
      <c r="H33" s="25">
        <f t="shared" si="0"/>
        <v>5204</v>
      </c>
    </row>
    <row r="34" spans="1:8" ht="60.75" x14ac:dyDescent="0.25">
      <c r="A34" s="1" t="s">
        <v>38</v>
      </c>
      <c r="B34" s="2" t="s">
        <v>39</v>
      </c>
      <c r="C34" s="2" t="s">
        <v>12</v>
      </c>
      <c r="D34" s="3" t="s">
        <v>40</v>
      </c>
      <c r="E34" s="4" t="s">
        <v>41</v>
      </c>
      <c r="F34" s="40">
        <v>4594</v>
      </c>
      <c r="G34" s="5"/>
      <c r="H34" s="5">
        <f t="shared" si="0"/>
        <v>4594</v>
      </c>
    </row>
    <row r="35" spans="1:8" ht="60.75" x14ac:dyDescent="0.25">
      <c r="A35" s="1" t="s">
        <v>42</v>
      </c>
      <c r="B35" s="2" t="s">
        <v>43</v>
      </c>
      <c r="C35" s="2" t="s">
        <v>12</v>
      </c>
      <c r="D35" s="3" t="s">
        <v>40</v>
      </c>
      <c r="E35" s="4" t="s">
        <v>44</v>
      </c>
      <c r="F35" s="40">
        <v>510</v>
      </c>
      <c r="G35" s="5"/>
      <c r="H35" s="5">
        <f t="shared" si="0"/>
        <v>510</v>
      </c>
    </row>
    <row r="36" spans="1:8" ht="60.75" x14ac:dyDescent="0.25">
      <c r="A36" s="1" t="s">
        <v>45</v>
      </c>
      <c r="B36" s="2" t="s">
        <v>43</v>
      </c>
      <c r="C36" s="2" t="s">
        <v>12</v>
      </c>
      <c r="D36" s="3" t="s">
        <v>40</v>
      </c>
      <c r="E36" s="4" t="s">
        <v>46</v>
      </c>
      <c r="F36" s="40">
        <v>100</v>
      </c>
      <c r="G36" s="5"/>
      <c r="H36" s="5">
        <f t="shared" si="0"/>
        <v>100</v>
      </c>
    </row>
    <row r="37" spans="1:8" s="27" customFormat="1" ht="24.75" x14ac:dyDescent="0.25">
      <c r="A37" s="21" t="s">
        <v>47</v>
      </c>
      <c r="B37" s="22" t="s">
        <v>11</v>
      </c>
      <c r="C37" s="22" t="s">
        <v>12</v>
      </c>
      <c r="D37" s="23" t="s">
        <v>13</v>
      </c>
      <c r="E37" s="24" t="s">
        <v>48</v>
      </c>
      <c r="F37" s="38">
        <f>F38</f>
        <v>3030</v>
      </c>
      <c r="G37" s="25"/>
      <c r="H37" s="25">
        <f t="shared" si="0"/>
        <v>3030</v>
      </c>
    </row>
    <row r="38" spans="1:8" ht="15.75" x14ac:dyDescent="0.25">
      <c r="A38" s="1" t="s">
        <v>49</v>
      </c>
      <c r="B38" s="2" t="s">
        <v>18</v>
      </c>
      <c r="C38" s="2" t="s">
        <v>12</v>
      </c>
      <c r="D38" s="3" t="s">
        <v>40</v>
      </c>
      <c r="E38" s="4" t="s">
        <v>116</v>
      </c>
      <c r="F38" s="40">
        <v>3030</v>
      </c>
      <c r="G38" s="5"/>
      <c r="H38" s="5">
        <f t="shared" si="0"/>
        <v>3030</v>
      </c>
    </row>
    <row r="39" spans="1:8" s="27" customFormat="1" ht="24.75" x14ac:dyDescent="0.25">
      <c r="A39" s="21" t="s">
        <v>50</v>
      </c>
      <c r="B39" s="22" t="s">
        <v>11</v>
      </c>
      <c r="C39" s="22" t="s">
        <v>12</v>
      </c>
      <c r="D39" s="23" t="s">
        <v>13</v>
      </c>
      <c r="E39" s="24" t="s">
        <v>51</v>
      </c>
      <c r="F39" s="38">
        <f>F40</f>
        <v>12</v>
      </c>
      <c r="G39" s="25"/>
      <c r="H39" s="25">
        <f t="shared" si="0"/>
        <v>12</v>
      </c>
    </row>
    <row r="40" spans="1:8" ht="24.75" x14ac:dyDescent="0.25">
      <c r="A40" s="1" t="s">
        <v>52</v>
      </c>
      <c r="B40" s="2" t="s">
        <v>43</v>
      </c>
      <c r="C40" s="2" t="s">
        <v>12</v>
      </c>
      <c r="D40" s="3" t="s">
        <v>53</v>
      </c>
      <c r="E40" s="4" t="s">
        <v>54</v>
      </c>
      <c r="F40" s="40">
        <v>12</v>
      </c>
      <c r="G40" s="5"/>
      <c r="H40" s="5">
        <f t="shared" si="0"/>
        <v>12</v>
      </c>
    </row>
    <row r="41" spans="1:8" s="27" customFormat="1" ht="24.75" x14ac:dyDescent="0.25">
      <c r="A41" s="21" t="s">
        <v>55</v>
      </c>
      <c r="B41" s="22" t="s">
        <v>11</v>
      </c>
      <c r="C41" s="22" t="s">
        <v>12</v>
      </c>
      <c r="D41" s="23" t="s">
        <v>13</v>
      </c>
      <c r="E41" s="24" t="s">
        <v>56</v>
      </c>
      <c r="F41" s="38">
        <f>F42+F43</f>
        <v>1688</v>
      </c>
      <c r="G41" s="25"/>
      <c r="H41" s="25">
        <f t="shared" si="0"/>
        <v>1688</v>
      </c>
    </row>
    <row r="42" spans="1:8" ht="72.75" x14ac:dyDescent="0.25">
      <c r="A42" s="1" t="s">
        <v>57</v>
      </c>
      <c r="B42" s="2" t="s">
        <v>43</v>
      </c>
      <c r="C42" s="2" t="s">
        <v>12</v>
      </c>
      <c r="D42" s="3" t="s">
        <v>58</v>
      </c>
      <c r="E42" s="4" t="s">
        <v>59</v>
      </c>
      <c r="F42" s="40">
        <v>500</v>
      </c>
      <c r="G42" s="5"/>
      <c r="H42" s="5">
        <f t="shared" si="0"/>
        <v>500</v>
      </c>
    </row>
    <row r="43" spans="1:8" ht="36.75" x14ac:dyDescent="0.25">
      <c r="A43" s="1" t="s">
        <v>60</v>
      </c>
      <c r="B43" s="2" t="s">
        <v>39</v>
      </c>
      <c r="C43" s="2" t="s">
        <v>12</v>
      </c>
      <c r="D43" s="3" t="s">
        <v>61</v>
      </c>
      <c r="E43" s="4" t="s">
        <v>62</v>
      </c>
      <c r="F43" s="40">
        <v>1188</v>
      </c>
      <c r="G43" s="5"/>
      <c r="H43" s="5">
        <f t="shared" si="0"/>
        <v>1188</v>
      </c>
    </row>
    <row r="44" spans="1:8" s="27" customFormat="1" ht="15.75" x14ac:dyDescent="0.25">
      <c r="A44" s="21" t="s">
        <v>63</v>
      </c>
      <c r="B44" s="22" t="s">
        <v>11</v>
      </c>
      <c r="C44" s="22" t="s">
        <v>12</v>
      </c>
      <c r="D44" s="23" t="s">
        <v>13</v>
      </c>
      <c r="E44" s="24" t="s">
        <v>64</v>
      </c>
      <c r="F44" s="38">
        <f>F45+F46+F47+F48+F49+F50+F51+F52</f>
        <v>2988</v>
      </c>
      <c r="G44" s="25"/>
      <c r="H44" s="25">
        <f t="shared" si="0"/>
        <v>2988</v>
      </c>
    </row>
    <row r="45" spans="1:8" ht="84.75" x14ac:dyDescent="0.25">
      <c r="A45" s="1" t="s">
        <v>65</v>
      </c>
      <c r="B45" s="2" t="s">
        <v>18</v>
      </c>
      <c r="C45" s="2" t="s">
        <v>12</v>
      </c>
      <c r="D45" s="3" t="s">
        <v>66</v>
      </c>
      <c r="E45" s="4" t="s">
        <v>67</v>
      </c>
      <c r="F45" s="40">
        <v>45</v>
      </c>
      <c r="G45" s="5"/>
      <c r="H45" s="5">
        <f t="shared" si="0"/>
        <v>45</v>
      </c>
    </row>
    <row r="46" spans="1:8" ht="48.75" x14ac:dyDescent="0.25">
      <c r="A46" s="1" t="s">
        <v>68</v>
      </c>
      <c r="B46" s="2" t="s">
        <v>18</v>
      </c>
      <c r="C46" s="2" t="s">
        <v>12</v>
      </c>
      <c r="D46" s="3" t="s">
        <v>66</v>
      </c>
      <c r="E46" s="4" t="s">
        <v>69</v>
      </c>
      <c r="F46" s="40">
        <v>130</v>
      </c>
      <c r="G46" s="5"/>
      <c r="H46" s="5">
        <f t="shared" si="0"/>
        <v>130</v>
      </c>
    </row>
    <row r="47" spans="1:8" ht="24.75" x14ac:dyDescent="0.25">
      <c r="A47" s="1" t="s">
        <v>70</v>
      </c>
      <c r="B47" s="2" t="s">
        <v>18</v>
      </c>
      <c r="C47" s="2" t="s">
        <v>12</v>
      </c>
      <c r="D47" s="3" t="s">
        <v>66</v>
      </c>
      <c r="E47" s="4" t="s">
        <v>71</v>
      </c>
      <c r="F47" s="40">
        <v>55</v>
      </c>
      <c r="G47" s="5"/>
      <c r="H47" s="5">
        <f t="shared" si="0"/>
        <v>55</v>
      </c>
    </row>
    <row r="48" spans="1:8" ht="24.75" x14ac:dyDescent="0.25">
      <c r="A48" s="1" t="s">
        <v>72</v>
      </c>
      <c r="B48" s="2" t="s">
        <v>18</v>
      </c>
      <c r="C48" s="2" t="s">
        <v>12</v>
      </c>
      <c r="D48" s="3" t="s">
        <v>66</v>
      </c>
      <c r="E48" s="4" t="s">
        <v>73</v>
      </c>
      <c r="F48" s="40">
        <v>137</v>
      </c>
      <c r="G48" s="5"/>
      <c r="H48" s="5">
        <f t="shared" si="0"/>
        <v>137</v>
      </c>
    </row>
    <row r="49" spans="1:8" ht="48.75" x14ac:dyDescent="0.25">
      <c r="A49" s="1" t="s">
        <v>74</v>
      </c>
      <c r="B49" s="2" t="s">
        <v>43</v>
      </c>
      <c r="C49" s="2" t="s">
        <v>12</v>
      </c>
      <c r="D49" s="3" t="s">
        <v>66</v>
      </c>
      <c r="E49" s="4" t="s">
        <v>75</v>
      </c>
      <c r="F49" s="40">
        <v>205</v>
      </c>
      <c r="G49" s="5"/>
      <c r="H49" s="5">
        <f t="shared" si="0"/>
        <v>205</v>
      </c>
    </row>
    <row r="50" spans="1:8" ht="36.75" x14ac:dyDescent="0.25">
      <c r="A50" s="1" t="s">
        <v>76</v>
      </c>
      <c r="B50" s="2" t="s">
        <v>43</v>
      </c>
      <c r="C50" s="2" t="s">
        <v>12</v>
      </c>
      <c r="D50" s="3" t="s">
        <v>66</v>
      </c>
      <c r="E50" s="4" t="s">
        <v>77</v>
      </c>
      <c r="F50" s="40">
        <v>120</v>
      </c>
      <c r="G50" s="5"/>
      <c r="H50" s="5">
        <f t="shared" si="0"/>
        <v>120</v>
      </c>
    </row>
    <row r="51" spans="1:8" ht="48" customHeight="1" x14ac:dyDescent="0.25">
      <c r="A51" s="1" t="s">
        <v>78</v>
      </c>
      <c r="B51" s="2" t="s">
        <v>18</v>
      </c>
      <c r="C51" s="2" t="s">
        <v>12</v>
      </c>
      <c r="D51" s="3" t="s">
        <v>66</v>
      </c>
      <c r="E51" s="4" t="s">
        <v>79</v>
      </c>
      <c r="F51" s="40">
        <v>165</v>
      </c>
      <c r="G51" s="5"/>
      <c r="H51" s="5">
        <f t="shared" si="0"/>
        <v>165</v>
      </c>
    </row>
    <row r="52" spans="1:8" ht="36.75" x14ac:dyDescent="0.25">
      <c r="A52" s="1" t="s">
        <v>80</v>
      </c>
      <c r="B52" s="2" t="s">
        <v>43</v>
      </c>
      <c r="C52" s="2" t="s">
        <v>12</v>
      </c>
      <c r="D52" s="3" t="s">
        <v>66</v>
      </c>
      <c r="E52" s="4" t="s">
        <v>81</v>
      </c>
      <c r="F52" s="40">
        <v>2131</v>
      </c>
      <c r="G52" s="5"/>
      <c r="H52" s="5">
        <f t="shared" si="0"/>
        <v>2131</v>
      </c>
    </row>
    <row r="53" spans="1:8" s="27" customFormat="1" ht="15.75" x14ac:dyDescent="0.25">
      <c r="A53" s="21" t="s">
        <v>82</v>
      </c>
      <c r="B53" s="22" t="s">
        <v>11</v>
      </c>
      <c r="C53" s="22" t="s">
        <v>12</v>
      </c>
      <c r="D53" s="23" t="s">
        <v>13</v>
      </c>
      <c r="E53" s="24" t="s">
        <v>83</v>
      </c>
      <c r="F53" s="38">
        <v>308</v>
      </c>
      <c r="G53" s="25"/>
      <c r="H53" s="25">
        <f t="shared" si="0"/>
        <v>308</v>
      </c>
    </row>
    <row r="54" spans="1:8" ht="19.5" customHeight="1" x14ac:dyDescent="0.25">
      <c r="A54" s="1" t="s">
        <v>84</v>
      </c>
      <c r="B54" s="2" t="s">
        <v>43</v>
      </c>
      <c r="C54" s="2" t="s">
        <v>12</v>
      </c>
      <c r="D54" s="3" t="s">
        <v>85</v>
      </c>
      <c r="E54" s="4" t="s">
        <v>86</v>
      </c>
      <c r="F54" s="40">
        <v>308</v>
      </c>
      <c r="G54" s="5"/>
      <c r="H54" s="5">
        <f t="shared" si="0"/>
        <v>308</v>
      </c>
    </row>
    <row r="55" spans="1:8" s="27" customFormat="1" ht="27.75" customHeight="1" x14ac:dyDescent="0.25">
      <c r="A55" s="21" t="s">
        <v>87</v>
      </c>
      <c r="B55" s="22" t="s">
        <v>11</v>
      </c>
      <c r="C55" s="22" t="s">
        <v>12</v>
      </c>
      <c r="D55" s="23" t="s">
        <v>13</v>
      </c>
      <c r="E55" s="24" t="s">
        <v>88</v>
      </c>
      <c r="F55" s="38">
        <f>F56+F78</f>
        <v>498466.34901000001</v>
      </c>
      <c r="G55" s="33">
        <f>G56+G78</f>
        <v>4355.2994200000003</v>
      </c>
      <c r="H55" s="36">
        <f>H56+H78</f>
        <v>502821.64843000006</v>
      </c>
    </row>
    <row r="56" spans="1:8" s="27" customFormat="1" ht="34.5" customHeight="1" x14ac:dyDescent="0.25">
      <c r="A56" s="21" t="s">
        <v>89</v>
      </c>
      <c r="B56" s="22" t="s">
        <v>11</v>
      </c>
      <c r="C56" s="22" t="s">
        <v>12</v>
      </c>
      <c r="D56" s="23" t="s">
        <v>13</v>
      </c>
      <c r="E56" s="24" t="s">
        <v>90</v>
      </c>
      <c r="F56" s="38">
        <f>F57+F58+F59+F60+F61+F62+F63+F64+F65+F66+F67+F68+F69+F70+F71+F72+F73+F74+F75+F76+F77</f>
        <v>495973.89900999999</v>
      </c>
      <c r="G56" s="34">
        <f>G57+G58+G59+G60+G61+G62+G63+G64+G65+G66+G67+G68+G69+G70+G71+G72+G73+G74+G75+G76+G77</f>
        <v>4245.2994200000003</v>
      </c>
      <c r="H56" s="36">
        <f>H57+H58+H59+H60+H61+H62+H63+H64+H65+H66+H67+H68+H69+H70+H71+H72+H73+H74+H75+H76+H77</f>
        <v>500219.19843000005</v>
      </c>
    </row>
    <row r="57" spans="1:8" ht="24.75" x14ac:dyDescent="0.25">
      <c r="A57" s="1" t="s">
        <v>119</v>
      </c>
      <c r="B57" s="2" t="s">
        <v>43</v>
      </c>
      <c r="C57" s="2" t="s">
        <v>12</v>
      </c>
      <c r="D57" s="3" t="s">
        <v>91</v>
      </c>
      <c r="E57" s="4" t="s">
        <v>92</v>
      </c>
      <c r="F57" s="40">
        <v>44050.953280000002</v>
      </c>
      <c r="G57" s="32"/>
      <c r="H57" s="37">
        <f>F57+G57</f>
        <v>44050.953280000002</v>
      </c>
    </row>
    <row r="58" spans="1:8" ht="24.75" x14ac:dyDescent="0.25">
      <c r="A58" s="1" t="s">
        <v>137</v>
      </c>
      <c r="B58" s="2" t="s">
        <v>43</v>
      </c>
      <c r="C58" s="2" t="s">
        <v>12</v>
      </c>
      <c r="D58" s="3" t="s">
        <v>91</v>
      </c>
      <c r="E58" s="4" t="s">
        <v>138</v>
      </c>
      <c r="F58" s="40">
        <v>10000</v>
      </c>
      <c r="G58" s="37">
        <v>1368.47</v>
      </c>
      <c r="H58" s="37">
        <f t="shared" ref="H58:H80" si="1">F58+G58</f>
        <v>11368.47</v>
      </c>
    </row>
    <row r="59" spans="1:8" ht="15.75" x14ac:dyDescent="0.25">
      <c r="A59" s="1" t="s">
        <v>120</v>
      </c>
      <c r="B59" s="2" t="s">
        <v>43</v>
      </c>
      <c r="C59" s="2" t="s">
        <v>12</v>
      </c>
      <c r="D59" s="3" t="s">
        <v>91</v>
      </c>
      <c r="E59" s="4" t="s">
        <v>93</v>
      </c>
      <c r="F59" s="40">
        <v>1406</v>
      </c>
      <c r="G59" s="37"/>
      <c r="H59" s="37">
        <f t="shared" si="1"/>
        <v>1406</v>
      </c>
    </row>
    <row r="60" spans="1:8" ht="24.75" x14ac:dyDescent="0.25">
      <c r="A60" s="1" t="s">
        <v>156</v>
      </c>
      <c r="B60" s="2" t="s">
        <v>43</v>
      </c>
      <c r="C60" s="2" t="s">
        <v>12</v>
      </c>
      <c r="D60" s="3" t="s">
        <v>91</v>
      </c>
      <c r="E60" s="4" t="s">
        <v>157</v>
      </c>
      <c r="F60" s="40"/>
      <c r="G60" s="37">
        <v>411.642</v>
      </c>
      <c r="H60" s="37">
        <f t="shared" si="1"/>
        <v>411.642</v>
      </c>
    </row>
    <row r="61" spans="1:8" ht="36.75" x14ac:dyDescent="0.25">
      <c r="A61" s="1" t="s">
        <v>143</v>
      </c>
      <c r="B61" s="2" t="s">
        <v>43</v>
      </c>
      <c r="C61" s="2" t="s">
        <v>12</v>
      </c>
      <c r="D61" s="3" t="s">
        <v>91</v>
      </c>
      <c r="E61" s="4" t="s">
        <v>144</v>
      </c>
      <c r="F61" s="40">
        <v>6850</v>
      </c>
      <c r="G61" s="37">
        <v>-735.3</v>
      </c>
      <c r="H61" s="37">
        <f t="shared" si="1"/>
        <v>6114.7</v>
      </c>
    </row>
    <row r="62" spans="1:8" ht="48.75" x14ac:dyDescent="0.25">
      <c r="A62" s="1" t="s">
        <v>159</v>
      </c>
      <c r="B62" s="2" t="s">
        <v>43</v>
      </c>
      <c r="C62" s="2" t="s">
        <v>12</v>
      </c>
      <c r="D62" s="3" t="s">
        <v>91</v>
      </c>
      <c r="E62" s="4" t="s">
        <v>158</v>
      </c>
      <c r="F62" s="40"/>
      <c r="G62" s="37">
        <v>965.4</v>
      </c>
      <c r="H62" s="37">
        <f t="shared" si="1"/>
        <v>965.4</v>
      </c>
    </row>
    <row r="63" spans="1:8" ht="48.75" x14ac:dyDescent="0.25">
      <c r="E63" s="4" t="s">
        <v>145</v>
      </c>
      <c r="F63" s="40">
        <v>1647.8</v>
      </c>
      <c r="G63" s="37"/>
      <c r="H63" s="37">
        <f t="shared" si="1"/>
        <v>1647.8</v>
      </c>
    </row>
    <row r="64" spans="1:8" ht="15.75" x14ac:dyDescent="0.25">
      <c r="A64" s="1" t="s">
        <v>140</v>
      </c>
      <c r="B64" s="2" t="s">
        <v>43</v>
      </c>
      <c r="C64" s="2" t="s">
        <v>12</v>
      </c>
      <c r="D64" s="3" t="s">
        <v>91</v>
      </c>
      <c r="E64" s="4" t="s">
        <v>139</v>
      </c>
      <c r="F64" s="40">
        <v>17555.361000000001</v>
      </c>
      <c r="G64" s="32">
        <v>1657.0160000000001</v>
      </c>
      <c r="H64" s="37">
        <f t="shared" si="1"/>
        <v>19212.377</v>
      </c>
    </row>
    <row r="65" spans="1:8" ht="36.75" x14ac:dyDescent="0.25">
      <c r="A65" s="1" t="s">
        <v>131</v>
      </c>
      <c r="B65" s="2" t="s">
        <v>43</v>
      </c>
      <c r="C65" s="2" t="s">
        <v>12</v>
      </c>
      <c r="D65" s="3" t="s">
        <v>91</v>
      </c>
      <c r="E65" s="4" t="s">
        <v>97</v>
      </c>
      <c r="F65" s="40">
        <v>4162</v>
      </c>
      <c r="G65" s="37"/>
      <c r="H65" s="37">
        <f t="shared" si="1"/>
        <v>4162</v>
      </c>
    </row>
    <row r="66" spans="1:8" ht="24.75" x14ac:dyDescent="0.25">
      <c r="A66" s="1" t="s">
        <v>124</v>
      </c>
      <c r="B66" s="2" t="s">
        <v>43</v>
      </c>
      <c r="C66" s="2" t="s">
        <v>12</v>
      </c>
      <c r="D66" s="3" t="s">
        <v>91</v>
      </c>
      <c r="E66" s="4" t="s">
        <v>98</v>
      </c>
      <c r="F66" s="40">
        <v>352719.5</v>
      </c>
      <c r="G66" s="37">
        <v>251.07141999999999</v>
      </c>
      <c r="H66" s="37">
        <f t="shared" si="1"/>
        <v>352970.57141999999</v>
      </c>
    </row>
    <row r="67" spans="1:8" ht="36.75" x14ac:dyDescent="0.25">
      <c r="A67" s="1" t="s">
        <v>125</v>
      </c>
      <c r="B67" s="2" t="s">
        <v>43</v>
      </c>
      <c r="C67" s="2" t="s">
        <v>12</v>
      </c>
      <c r="D67" s="3" t="s">
        <v>91</v>
      </c>
      <c r="E67" s="4" t="s">
        <v>99</v>
      </c>
      <c r="F67" s="40">
        <v>9924</v>
      </c>
      <c r="G67" s="37"/>
      <c r="H67" s="37">
        <f t="shared" si="1"/>
        <v>9924</v>
      </c>
    </row>
    <row r="68" spans="1:8" ht="60.75" x14ac:dyDescent="0.25">
      <c r="A68" s="1" t="s">
        <v>130</v>
      </c>
      <c r="B68" s="2" t="s">
        <v>43</v>
      </c>
      <c r="C68" s="2" t="s">
        <v>12</v>
      </c>
      <c r="D68" s="3" t="s">
        <v>91</v>
      </c>
      <c r="E68" s="4" t="s">
        <v>100</v>
      </c>
      <c r="F68" s="40">
        <v>3323</v>
      </c>
      <c r="G68" s="37"/>
      <c r="H68" s="37">
        <f t="shared" si="1"/>
        <v>3323</v>
      </c>
    </row>
    <row r="69" spans="1:8" ht="36.75" x14ac:dyDescent="0.25">
      <c r="A69" s="1" t="s">
        <v>122</v>
      </c>
      <c r="B69" s="2" t="s">
        <v>43</v>
      </c>
      <c r="C69" s="2" t="s">
        <v>12</v>
      </c>
      <c r="D69" s="3" t="s">
        <v>91</v>
      </c>
      <c r="E69" s="4" t="s">
        <v>95</v>
      </c>
      <c r="F69" s="40">
        <v>1280</v>
      </c>
      <c r="G69" s="37"/>
      <c r="H69" s="37">
        <f t="shared" si="1"/>
        <v>1280</v>
      </c>
    </row>
    <row r="70" spans="1:8" ht="72.75" x14ac:dyDescent="0.25">
      <c r="A70" s="1" t="s">
        <v>126</v>
      </c>
      <c r="B70" s="2" t="s">
        <v>43</v>
      </c>
      <c r="C70" s="2" t="s">
        <v>12</v>
      </c>
      <c r="D70" s="3" t="s">
        <v>91</v>
      </c>
      <c r="E70" s="4" t="s">
        <v>101</v>
      </c>
      <c r="F70" s="40">
        <v>1240.3</v>
      </c>
      <c r="G70" s="37"/>
      <c r="H70" s="37">
        <f t="shared" si="1"/>
        <v>1240.3</v>
      </c>
    </row>
    <row r="71" spans="1:8" ht="36.75" x14ac:dyDescent="0.25">
      <c r="A71" s="1" t="s">
        <v>123</v>
      </c>
      <c r="B71" s="2" t="s">
        <v>43</v>
      </c>
      <c r="C71" s="2" t="s">
        <v>12</v>
      </c>
      <c r="D71" s="3" t="s">
        <v>91</v>
      </c>
      <c r="E71" s="4" t="s">
        <v>96</v>
      </c>
      <c r="F71" s="40">
        <v>561.66472999999996</v>
      </c>
      <c r="G71" s="37"/>
      <c r="H71" s="37">
        <f t="shared" si="1"/>
        <v>561.66472999999996</v>
      </c>
    </row>
    <row r="72" spans="1:8" ht="24.75" x14ac:dyDescent="0.25">
      <c r="A72" s="1" t="s">
        <v>121</v>
      </c>
      <c r="B72" s="2" t="s">
        <v>43</v>
      </c>
      <c r="C72" s="2" t="s">
        <v>12</v>
      </c>
      <c r="D72" s="3" t="s">
        <v>91</v>
      </c>
      <c r="E72" s="4" t="s">
        <v>94</v>
      </c>
      <c r="F72" s="40">
        <v>2583.5</v>
      </c>
      <c r="G72" s="37"/>
      <c r="H72" s="37">
        <f t="shared" si="1"/>
        <v>2583.5</v>
      </c>
    </row>
    <row r="73" spans="1:8" ht="60.75" x14ac:dyDescent="0.25">
      <c r="A73" s="1" t="s">
        <v>128</v>
      </c>
      <c r="B73" s="2" t="s">
        <v>43</v>
      </c>
      <c r="C73" s="2" t="s">
        <v>12</v>
      </c>
      <c r="D73" s="3" t="s">
        <v>91</v>
      </c>
      <c r="E73" s="4" t="s">
        <v>102</v>
      </c>
      <c r="F73" s="40">
        <v>24445.4</v>
      </c>
      <c r="G73" s="37">
        <v>12</v>
      </c>
      <c r="H73" s="37">
        <f t="shared" si="1"/>
        <v>24457.4</v>
      </c>
    </row>
    <row r="74" spans="1:8" ht="36.75" x14ac:dyDescent="0.25">
      <c r="A74" s="1" t="s">
        <v>146</v>
      </c>
      <c r="B74" s="2" t="s">
        <v>43</v>
      </c>
      <c r="C74" s="2" t="s">
        <v>12</v>
      </c>
      <c r="D74" s="3" t="s">
        <v>91</v>
      </c>
      <c r="E74" s="4" t="s">
        <v>147</v>
      </c>
      <c r="F74" s="40">
        <v>56.66</v>
      </c>
      <c r="G74" s="31"/>
      <c r="H74" s="37">
        <f t="shared" si="1"/>
        <v>56.66</v>
      </c>
    </row>
    <row r="75" spans="1:8" ht="60.75" x14ac:dyDescent="0.25">
      <c r="A75" s="1" t="s">
        <v>148</v>
      </c>
      <c r="B75" s="2" t="s">
        <v>43</v>
      </c>
      <c r="C75" s="2" t="s">
        <v>12</v>
      </c>
      <c r="D75" s="3" t="s">
        <v>91</v>
      </c>
      <c r="E75" s="4" t="s">
        <v>149</v>
      </c>
      <c r="F75" s="40">
        <v>115.8</v>
      </c>
      <c r="G75" s="31"/>
      <c r="H75" s="37">
        <f t="shared" si="1"/>
        <v>115.8</v>
      </c>
    </row>
    <row r="76" spans="1:8" ht="48.75" x14ac:dyDescent="0.25">
      <c r="A76" s="1" t="s">
        <v>150</v>
      </c>
      <c r="B76" s="2" t="s">
        <v>43</v>
      </c>
      <c r="C76" s="2" t="s">
        <v>12</v>
      </c>
      <c r="D76" s="3" t="s">
        <v>91</v>
      </c>
      <c r="E76" s="4" t="s">
        <v>151</v>
      </c>
      <c r="F76" s="40">
        <v>15</v>
      </c>
      <c r="G76" s="31">
        <v>15</v>
      </c>
      <c r="H76" s="37">
        <f t="shared" si="1"/>
        <v>30</v>
      </c>
    </row>
    <row r="77" spans="1:8" ht="24.75" x14ac:dyDescent="0.25">
      <c r="A77" s="1" t="s">
        <v>127</v>
      </c>
      <c r="B77" s="2" t="s">
        <v>43</v>
      </c>
      <c r="C77" s="2" t="s">
        <v>12</v>
      </c>
      <c r="D77" s="3" t="s">
        <v>91</v>
      </c>
      <c r="E77" s="4" t="s">
        <v>129</v>
      </c>
      <c r="F77" s="40">
        <v>14036.96</v>
      </c>
      <c r="G77" s="31">
        <v>300</v>
      </c>
      <c r="H77" s="37">
        <f t="shared" si="1"/>
        <v>14336.96</v>
      </c>
    </row>
    <row r="78" spans="1:8" ht="24.75" x14ac:dyDescent="0.25">
      <c r="A78" s="21" t="s">
        <v>152</v>
      </c>
      <c r="B78" s="22" t="s">
        <v>43</v>
      </c>
      <c r="C78" s="22" t="s">
        <v>12</v>
      </c>
      <c r="D78" s="23" t="s">
        <v>91</v>
      </c>
      <c r="E78" s="24" t="s">
        <v>154</v>
      </c>
      <c r="F78" s="38">
        <v>2492.4499999999998</v>
      </c>
      <c r="G78" s="30">
        <v>110</v>
      </c>
      <c r="H78" s="36">
        <f t="shared" si="1"/>
        <v>2602.4499999999998</v>
      </c>
    </row>
    <row r="79" spans="1:8" ht="36.75" hidden="1" x14ac:dyDescent="0.25">
      <c r="A79" s="1" t="s">
        <v>153</v>
      </c>
      <c r="B79" s="2" t="s">
        <v>43</v>
      </c>
      <c r="C79" s="2" t="s">
        <v>12</v>
      </c>
      <c r="D79" s="3" t="s">
        <v>91</v>
      </c>
      <c r="E79" s="4" t="s">
        <v>155</v>
      </c>
      <c r="F79" s="40"/>
      <c r="G79" s="35">
        <v>35</v>
      </c>
      <c r="H79" s="37">
        <f t="shared" si="1"/>
        <v>35</v>
      </c>
    </row>
    <row r="80" spans="1:8" ht="24.75" hidden="1" x14ac:dyDescent="0.25">
      <c r="A80" s="1" t="s">
        <v>136</v>
      </c>
      <c r="B80" s="2" t="s">
        <v>43</v>
      </c>
      <c r="C80" s="2" t="s">
        <v>12</v>
      </c>
      <c r="D80" s="3" t="s">
        <v>91</v>
      </c>
      <c r="E80" s="4" t="s">
        <v>154</v>
      </c>
      <c r="F80" s="40">
        <f>2457.5-0.05</f>
        <v>2457.4499999999998</v>
      </c>
      <c r="G80" s="31"/>
      <c r="H80" s="37">
        <f t="shared" si="1"/>
        <v>2457.4499999999998</v>
      </c>
    </row>
    <row r="81" spans="1:8" ht="15.75" x14ac:dyDescent="0.25">
      <c r="A81" s="41"/>
      <c r="B81" s="42"/>
      <c r="C81" s="42"/>
      <c r="D81" s="43"/>
      <c r="E81" s="28" t="s">
        <v>103</v>
      </c>
      <c r="F81" s="38">
        <f>F20+F55</f>
        <v>694300.34901000001</v>
      </c>
      <c r="G81" s="30">
        <f>G20+G55</f>
        <v>4355.2994200000003</v>
      </c>
      <c r="H81" s="30">
        <f>H20+H55</f>
        <v>698655.64843000006</v>
      </c>
    </row>
    <row r="82" spans="1:8" ht="15.75" x14ac:dyDescent="0.25">
      <c r="A82" s="41"/>
      <c r="B82" s="42"/>
      <c r="C82" s="42"/>
      <c r="D82" s="43"/>
      <c r="E82" s="28" t="s">
        <v>104</v>
      </c>
      <c r="F82" s="38">
        <f>F83-F81</f>
        <v>13502.240170000121</v>
      </c>
      <c r="G82" s="30">
        <f>G83-G81</f>
        <v>0</v>
      </c>
      <c r="H82" s="30">
        <f>H81-H83</f>
        <v>-13502.240170000121</v>
      </c>
    </row>
    <row r="83" spans="1:8" ht="15.75" x14ac:dyDescent="0.25">
      <c r="A83" s="41"/>
      <c r="B83" s="42"/>
      <c r="C83" s="42"/>
      <c r="D83" s="43"/>
      <c r="E83" s="28" t="s">
        <v>105</v>
      </c>
      <c r="F83" s="38">
        <f>G19</f>
        <v>707802.58918000013</v>
      </c>
      <c r="G83" s="39">
        <v>4355.2994199999994</v>
      </c>
      <c r="H83" s="30">
        <f>F83+G83</f>
        <v>712157.88860000018</v>
      </c>
    </row>
    <row r="84" spans="1:8" x14ac:dyDescent="0.25">
      <c r="F84" s="11"/>
      <c r="H84" s="11" t="s">
        <v>135</v>
      </c>
    </row>
  </sheetData>
  <mergeCells count="18">
    <mergeCell ref="E14:F14"/>
    <mergeCell ref="E11:H11"/>
    <mergeCell ref="E2:H2"/>
    <mergeCell ref="E3:H3"/>
    <mergeCell ref="E4:H4"/>
    <mergeCell ref="E5:H5"/>
    <mergeCell ref="E6:H6"/>
    <mergeCell ref="E8:H8"/>
    <mergeCell ref="E12:H12"/>
    <mergeCell ref="E13:H13"/>
    <mergeCell ref="E10:H10"/>
    <mergeCell ref="E9:H9"/>
    <mergeCell ref="A83:D83"/>
    <mergeCell ref="A15:H15"/>
    <mergeCell ref="A17:D17"/>
    <mergeCell ref="A81:D81"/>
    <mergeCell ref="A82:D82"/>
    <mergeCell ref="E16:H16"/>
  </mergeCells>
  <phoneticPr fontId="0" type="noConversion"/>
  <pageMargins left="0.78" right="0.7" top="0.55000000000000004" bottom="0.48" header="0.34" footer="0.27"/>
  <pageSetup paperSize="9" scale="97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2017-07-13T11:38:31Z</cp:lastPrinted>
  <dcterms:created xsi:type="dcterms:W3CDTF">2016-11-02T04:31:30Z</dcterms:created>
  <dcterms:modified xsi:type="dcterms:W3CDTF">2017-07-27T07:16:37Z</dcterms:modified>
</cp:coreProperties>
</file>