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орма 1" sheetId="1" r:id="rId1"/>
    <sheet name="Лист2" sheetId="2" r:id="rId2"/>
    <sheet name="Лист3" sheetId="3" r:id="rId3"/>
  </sheets>
  <definedNames>
    <definedName name="_xlnm._FilterDatabase" localSheetId="0" hidden="1">'форма 1'!$A$13:$Y$41</definedName>
    <definedName name="_xlnm.Print_Area" localSheetId="0">'форма 1'!$A$1:$V$41</definedName>
  </definedNames>
  <calcPr calcId="145621"/>
</workbook>
</file>

<file path=xl/calcChain.xml><?xml version="1.0" encoding="utf-8"?>
<calcChain xmlns="http://schemas.openxmlformats.org/spreadsheetml/2006/main">
  <c r="S15" i="1" l="1"/>
  <c r="R15" i="1"/>
  <c r="S16" i="1"/>
  <c r="U35" i="1"/>
  <c r="T35" i="1"/>
  <c r="T38" i="1"/>
  <c r="S37" i="1"/>
  <c r="R37" i="1"/>
  <c r="S38" i="1"/>
  <c r="R38" i="1"/>
  <c r="S32" i="1"/>
  <c r="R32" i="1"/>
  <c r="S33" i="1"/>
  <c r="R33" i="1"/>
  <c r="S24" i="1" l="1"/>
  <c r="S25" i="1"/>
  <c r="R25" i="1"/>
  <c r="R16" i="1" s="1"/>
  <c r="S19" i="1"/>
  <c r="S20" i="1"/>
  <c r="R19" i="1"/>
  <c r="R20" i="1"/>
  <c r="R24" i="1" l="1"/>
  <c r="L15" i="1"/>
  <c r="L16" i="1"/>
  <c r="L19" i="1"/>
  <c r="L20" i="1"/>
  <c r="L23" i="1"/>
  <c r="L21" i="1"/>
  <c r="L24" i="1"/>
  <c r="L25" i="1"/>
  <c r="L31" i="1"/>
  <c r="L29" i="1"/>
  <c r="L32" i="1"/>
  <c r="L33" i="1"/>
  <c r="L35" i="1"/>
  <c r="L37" i="1"/>
  <c r="L38" i="1"/>
  <c r="L40" i="1"/>
  <c r="L39" i="1"/>
  <c r="U16" i="1" l="1"/>
  <c r="U20" i="1"/>
  <c r="U25" i="1"/>
  <c r="T40" i="1"/>
  <c r="T39" i="1"/>
  <c r="T37" i="1"/>
  <c r="T31" i="1"/>
  <c r="T24" i="1"/>
  <c r="T23" i="1"/>
  <c r="T22" i="1"/>
  <c r="T19" i="1"/>
  <c r="U37" i="1" l="1"/>
  <c r="U34" i="1"/>
  <c r="T34" i="1"/>
  <c r="U31" i="1"/>
  <c r="U39" i="1" l="1"/>
  <c r="U36" i="1"/>
  <c r="T36" i="1"/>
  <c r="U32" i="1"/>
  <c r="T32" i="1"/>
  <c r="U24" i="1"/>
  <c r="U23" i="1"/>
  <c r="U19" i="1"/>
  <c r="U15" i="1"/>
  <c r="T16" i="1" l="1"/>
  <c r="U33" i="1"/>
  <c r="T15" i="1"/>
  <c r="T20" i="1"/>
  <c r="T25" i="1"/>
  <c r="T33" i="1"/>
  <c r="U38" i="1"/>
</calcChain>
</file>

<file path=xl/sharedStrings.xml><?xml version="1.0" encoding="utf-8"?>
<sst xmlns="http://schemas.openxmlformats.org/spreadsheetml/2006/main" count="278" uniqueCount="109">
  <si>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</si>
  <si>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</si>
  <si>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</si>
  <si>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</si>
  <si>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</si>
  <si>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</si>
  <si>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</si>
  <si>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</si>
  <si>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</si>
  <si>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</si>
  <si>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</si>
  <si>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</si>
  <si>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</si>
  <si>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</si>
  <si>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МП</t>
  </si>
  <si>
    <t>Пп</t>
  </si>
  <si>
    <t>ОМ</t>
  </si>
  <si>
    <t>М</t>
  </si>
  <si>
    <t>Приложение 5</t>
  </si>
  <si>
    <t>Согласовано</t>
  </si>
  <si>
    <t>к муниципальной программе</t>
  </si>
  <si>
    <t xml:space="preserve">Управление финансов </t>
  </si>
  <si>
    <t>МО "Якшур-Бодьинский район"</t>
  </si>
  <si>
    <t>Администрации МО "Якшур-Бодьинский район"</t>
  </si>
  <si>
    <t>"Развитие образования и воспитания"</t>
  </si>
  <si>
    <t>на 2015-2020 годы</t>
  </si>
  <si>
    <t>__________________ / А.И. Князев/</t>
  </si>
  <si>
    <t>Код аналитической программной классификации</t>
  </si>
  <si>
    <t>Ответственный исполнитель, соисполнители</t>
  </si>
  <si>
    <t>Показатель применения меры</t>
  </si>
  <si>
    <t>Справочно: среднегодовой индекс инфляции (потребительских цен)</t>
  </si>
  <si>
    <t>07</t>
  </si>
  <si>
    <t>0</t>
  </si>
  <si>
    <t>Содержание развитие муниципального хозяйства на 2015-2020 годы</t>
  </si>
  <si>
    <t>Всего</t>
  </si>
  <si>
    <t>793</t>
  </si>
  <si>
    <t>Администрация муниципального образования "Якшур-Бодьинский район"</t>
  </si>
  <si>
    <t>1</t>
  </si>
  <si>
    <t>Территориальное развитие (градостроительство и землеустройство)</t>
  </si>
  <si>
    <t>04</t>
  </si>
  <si>
    <t>12</t>
  </si>
  <si>
    <t>2</t>
  </si>
  <si>
    <t>Содержание и развитие жилищного хозяйства</t>
  </si>
  <si>
    <t>05</t>
  </si>
  <si>
    <t>01</t>
  </si>
  <si>
    <t>14</t>
  </si>
  <si>
    <t>13</t>
  </si>
  <si>
    <t>3</t>
  </si>
  <si>
    <t>Содеражание и развитие коммунальной инфраструктуры</t>
  </si>
  <si>
    <t>02</t>
  </si>
  <si>
    <t>62</t>
  </si>
  <si>
    <t>03</t>
  </si>
  <si>
    <t>22</t>
  </si>
  <si>
    <t>23</t>
  </si>
  <si>
    <t>25</t>
  </si>
  <si>
    <t>Благоустройство и охрана окружающйе среды</t>
  </si>
  <si>
    <t>Расходы по отлову и содержанию безнадзорных животных</t>
  </si>
  <si>
    <t>06</t>
  </si>
  <si>
    <t>Развитие транспортной системы (организация транспортного обслуживания населения, развитие дорожного хозяйства)</t>
  </si>
  <si>
    <t>09</t>
  </si>
  <si>
    <t>540</t>
  </si>
  <si>
    <t>Форма 1. Отчет об использовании бюджетных ассигнований бюджета муниципального образования на реализацию                                                                                                                            муниципальной программы "Содержание и развитие муниципального хозяйства" на 2015-2020 годы</t>
  </si>
  <si>
    <t>0710000820</t>
  </si>
  <si>
    <t>0740062400</t>
  </si>
  <si>
    <t>0720062110</t>
  </si>
  <si>
    <t>0730062220</t>
  </si>
  <si>
    <t>0730062200</t>
  </si>
  <si>
    <t>0730062250</t>
  </si>
  <si>
    <t>2017 год</t>
  </si>
  <si>
    <t>10</t>
  </si>
  <si>
    <t>Капитальный ремонт муниципального жилищного фонда за счет средств бюджета МО</t>
  </si>
  <si>
    <t xml:space="preserve">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эксплуатации).</t>
  </si>
  <si>
    <t>0720062100, 0720062120, 0720062130</t>
  </si>
  <si>
    <t>243, 810, 244</t>
  </si>
  <si>
    <t>243, 244,</t>
  </si>
  <si>
    <t>072000502, 0720009602, 0720009502</t>
  </si>
  <si>
    <t>20</t>
  </si>
  <si>
    <t>21</t>
  </si>
  <si>
    <t>24</t>
  </si>
  <si>
    <t>Разработка программ, схем в области коммунального хозяйства</t>
  </si>
  <si>
    <t>Осуществление мероприятий по актуализации схем тепло-, водо-, газо-, электроснабжения</t>
  </si>
  <si>
    <t>Осуществление мероприятий по подготовке к осенне-зимнему отопительному периоду</t>
  </si>
  <si>
    <t>244,  243</t>
  </si>
  <si>
    <t>07300R0183, 0730004220, 0730060140, 0730000820, 0730063300</t>
  </si>
  <si>
    <t>0730144, 0730001440</t>
  </si>
  <si>
    <t>243, 225</t>
  </si>
  <si>
    <t>243, 244, 814</t>
  </si>
  <si>
    <t>Муиципальная программа "Охрана окружающей среды на 2014-2016 годы"</t>
  </si>
  <si>
    <t>Реализация приоритетного проекта "Формирование комфортной городской всреды"</t>
  </si>
  <si>
    <t>07400005400, 0740005400</t>
  </si>
  <si>
    <t>244, 540, 612, 622</t>
  </si>
  <si>
    <t>07400R5552</t>
  </si>
  <si>
    <t>5</t>
  </si>
  <si>
    <t>4</t>
  </si>
  <si>
    <t>Содержание дорог общего пользования</t>
  </si>
  <si>
    <t>08</t>
  </si>
  <si>
    <t xml:space="preserve">0750062540, 0750008120, 0750008100 </t>
  </si>
  <si>
    <t>0750062510, 0750004650, 0750062520</t>
  </si>
  <si>
    <t>244, 540</t>
  </si>
  <si>
    <t>0756251, 0756330</t>
  </si>
  <si>
    <t>24407500001380</t>
  </si>
  <si>
    <t>за III квартал 2017 года</t>
  </si>
  <si>
    <t>Обеспечение мероприятий по капитальному ремонту МКД за счет средств бюджета МО 
(приобретение кв-ры в  с.Ст.Зятцы)</t>
  </si>
  <si>
    <t>Строительство и реконструкция объектов коммунальной инфраструктуры (газопровод Якшур, ПИР очистные)</t>
  </si>
  <si>
    <t>Осуществление контроля за соблюдением требований, установленных правовыми актами, регулирующими вопросы организациии пассажирских перевозок, применение мер административного воздействия к перевозчикам за отдельные виды правонарушений в указанной сфере в соответствии с Законом Удмуртской Республики от 13 октября 2011 года № 57-РЗ "Об установлении административной ответственности за отдельные виды правонарушений" (перевозка льготных категорий граждан)</t>
  </si>
  <si>
    <t>Строительство и модернизация, ремонт и содержание автомобильных дорог общего пользования, в том числе дорог в поселениях (содержание и ремонт)</t>
  </si>
  <si>
    <t>Капитальный ремонт,  техперевооружение, диагностика объектов коммунальной инфраструктуры (софинансирование кап.рем. Объектов коммунального хозяйства; диагностика и обслуживание газовых сетей)</t>
  </si>
  <si>
    <t>Прочие мероприятия в области коммунального хозяйства (содержание сетей канализации)</t>
  </si>
  <si>
    <t>"_____" февраля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</si>
</sst>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i/>
      <sz val="8.5"/>
      <name val="Times New Roman"/>
      <family val="1"/>
      <charset val="204"/>
    </font>
    <font>
      <i/>
      <sz val="8.5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49" fontId="0" fillId="0" borderId="0" xfId="0" applyNumberForma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8" fillId="0" borderId="0" xfId="0" applyNumberFormat="1" applyFont="1"/>
    <xf numFmtId="49" fontId="0" fillId="0" borderId="7" xfId="0" applyNumberFormat="1" applyBorder="1"/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8" fillId="0" borderId="4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shrinkToFit="1"/>
    </xf>
    <xf numFmtId="164" fontId="12" fillId="0" borderId="4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/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49" fontId="0" fillId="2" borderId="0" xfId="0" applyNumberFormat="1" applyFill="1"/>
    <xf numFmtId="2" fontId="7" fillId="2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5" xfId="0" applyBorder="1"/>
    <xf numFmtId="49" fontId="11" fillId="0" borderId="18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/>
    </xf>
    <xf numFmtId="2" fontId="14" fillId="2" borderId="15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165" fontId="14" fillId="0" borderId="15" xfId="0" applyNumberFormat="1" applyFont="1" applyFill="1" applyBorder="1" applyAlignment="1">
      <alignment horizontal="center" vertical="center"/>
    </xf>
    <xf numFmtId="2" fontId="14" fillId="0" borderId="1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165" fontId="7" fillId="0" borderId="21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vertical="top" wrapText="1"/>
    </xf>
    <xf numFmtId="49" fontId="7" fillId="0" borderId="19" xfId="0" applyNumberFormat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wrapText="1"/>
    </xf>
    <xf numFmtId="0" fontId="14" fillId="0" borderId="5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5" fontId="7" fillId="0" borderId="1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/>
    </xf>
    <xf numFmtId="165" fontId="14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11" fillId="0" borderId="3" xfId="0" applyNumberFormat="1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7" xfId="0" applyBorder="1" applyAlignment="1"/>
    <xf numFmtId="49" fontId="11" fillId="0" borderId="3" xfId="0" applyNumberFormat="1" applyFont="1" applyFill="1" applyBorder="1" applyAlignment="1">
      <alignment horizontal="left" vertical="top" wrapText="1"/>
    </xf>
    <xf numFmtId="49" fontId="11" fillId="0" borderId="9" xfId="0" applyNumberFormat="1" applyFont="1" applyFill="1" applyBorder="1" applyAlignment="1">
      <alignment horizontal="left" vertical="top" wrapText="1"/>
    </xf>
    <xf numFmtId="49" fontId="11" fillId="0" borderId="9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abSelected="1" zoomScaleNormal="100" workbookViewId="0">
      <selection activeCell="E3" sqref="E3"/>
    </sheetView>
  </sheetViews>
  <sheetFormatPr defaultRowHeight="15" x14ac:dyDescent="0.25"/>
  <cols>
    <col min="1" max="4" width="3.28515625" customWidth="1"/>
    <col min="5" max="5" width="37.5703125" customWidth="1"/>
    <col min="6" max="6" width="26" customWidth="1"/>
    <col min="7" max="7" width="4.7109375" customWidth="1"/>
    <col min="8" max="8" width="3.28515625" customWidth="1"/>
    <col min="9" max="9" width="3.42578125" customWidth="1"/>
    <col min="10" max="10" width="7.42578125" customWidth="1"/>
    <col min="11" max="11" width="4.140625" customWidth="1"/>
    <col min="12" max="12" width="9.7109375" customWidth="1"/>
    <col min="13" max="16" width="9.7109375" hidden="1" customWidth="1"/>
    <col min="17" max="17" width="10.7109375" hidden="1" customWidth="1"/>
    <col min="257" max="260" width="3.28515625" customWidth="1"/>
    <col min="261" max="261" width="37.5703125" customWidth="1"/>
    <col min="262" max="262" width="26" customWidth="1"/>
    <col min="263" max="263" width="4.7109375" customWidth="1"/>
    <col min="264" max="264" width="3.28515625" customWidth="1"/>
    <col min="265" max="265" width="3.42578125" customWidth="1"/>
    <col min="266" max="266" width="7.140625" customWidth="1"/>
    <col min="267" max="267" width="4.140625" customWidth="1"/>
    <col min="268" max="268" width="9.7109375" customWidth="1"/>
    <col min="269" max="273" width="0" hidden="1" customWidth="1"/>
    <col min="513" max="516" width="3.28515625" customWidth="1"/>
    <col min="517" max="517" width="37.5703125" customWidth="1"/>
    <col min="518" max="518" width="26" customWidth="1"/>
    <col min="519" max="519" width="4.7109375" customWidth="1"/>
    <col min="520" max="520" width="3.28515625" customWidth="1"/>
    <col min="521" max="521" width="3.42578125" customWidth="1"/>
    <col min="522" max="522" width="7.140625" customWidth="1"/>
    <col min="523" max="523" width="4.140625" customWidth="1"/>
    <col min="524" max="524" width="9.7109375" customWidth="1"/>
    <col min="525" max="529" width="0" hidden="1" customWidth="1"/>
    <col min="769" max="772" width="3.28515625" customWidth="1"/>
    <col min="773" max="773" width="37.5703125" customWidth="1"/>
    <col min="774" max="774" width="26" customWidth="1"/>
    <col min="775" max="775" width="4.7109375" customWidth="1"/>
    <col min="776" max="776" width="3.28515625" customWidth="1"/>
    <col min="777" max="777" width="3.42578125" customWidth="1"/>
    <col min="778" max="778" width="7.140625" customWidth="1"/>
    <col min="779" max="779" width="4.140625" customWidth="1"/>
    <col min="780" max="780" width="9.7109375" customWidth="1"/>
    <col min="781" max="785" width="0" hidden="1" customWidth="1"/>
    <col min="1025" max="1028" width="3.28515625" customWidth="1"/>
    <col min="1029" max="1029" width="37.5703125" customWidth="1"/>
    <col min="1030" max="1030" width="26" customWidth="1"/>
    <col min="1031" max="1031" width="4.7109375" customWidth="1"/>
    <col min="1032" max="1032" width="3.28515625" customWidth="1"/>
    <col min="1033" max="1033" width="3.42578125" customWidth="1"/>
    <col min="1034" max="1034" width="7.140625" customWidth="1"/>
    <col min="1035" max="1035" width="4.140625" customWidth="1"/>
    <col min="1036" max="1036" width="9.7109375" customWidth="1"/>
    <col min="1037" max="1041" width="0" hidden="1" customWidth="1"/>
    <col min="1281" max="1284" width="3.28515625" customWidth="1"/>
    <col min="1285" max="1285" width="37.5703125" customWidth="1"/>
    <col min="1286" max="1286" width="26" customWidth="1"/>
    <col min="1287" max="1287" width="4.7109375" customWidth="1"/>
    <col min="1288" max="1288" width="3.28515625" customWidth="1"/>
    <col min="1289" max="1289" width="3.42578125" customWidth="1"/>
    <col min="1290" max="1290" width="7.140625" customWidth="1"/>
    <col min="1291" max="1291" width="4.140625" customWidth="1"/>
    <col min="1292" max="1292" width="9.7109375" customWidth="1"/>
    <col min="1293" max="1297" width="0" hidden="1" customWidth="1"/>
    <col min="1537" max="1540" width="3.28515625" customWidth="1"/>
    <col min="1541" max="1541" width="37.5703125" customWidth="1"/>
    <col min="1542" max="1542" width="26" customWidth="1"/>
    <col min="1543" max="1543" width="4.7109375" customWidth="1"/>
    <col min="1544" max="1544" width="3.28515625" customWidth="1"/>
    <col min="1545" max="1545" width="3.42578125" customWidth="1"/>
    <col min="1546" max="1546" width="7.140625" customWidth="1"/>
    <col min="1547" max="1547" width="4.140625" customWidth="1"/>
    <col min="1548" max="1548" width="9.7109375" customWidth="1"/>
    <col min="1549" max="1553" width="0" hidden="1" customWidth="1"/>
    <col min="1793" max="1796" width="3.28515625" customWidth="1"/>
    <col min="1797" max="1797" width="37.5703125" customWidth="1"/>
    <col min="1798" max="1798" width="26" customWidth="1"/>
    <col min="1799" max="1799" width="4.7109375" customWidth="1"/>
    <col min="1800" max="1800" width="3.28515625" customWidth="1"/>
    <col min="1801" max="1801" width="3.42578125" customWidth="1"/>
    <col min="1802" max="1802" width="7.140625" customWidth="1"/>
    <col min="1803" max="1803" width="4.140625" customWidth="1"/>
    <col min="1804" max="1804" width="9.7109375" customWidth="1"/>
    <col min="1805" max="1809" width="0" hidden="1" customWidth="1"/>
    <col min="2049" max="2052" width="3.28515625" customWidth="1"/>
    <col min="2053" max="2053" width="37.5703125" customWidth="1"/>
    <col min="2054" max="2054" width="26" customWidth="1"/>
    <col min="2055" max="2055" width="4.7109375" customWidth="1"/>
    <col min="2056" max="2056" width="3.28515625" customWidth="1"/>
    <col min="2057" max="2057" width="3.42578125" customWidth="1"/>
    <col min="2058" max="2058" width="7.140625" customWidth="1"/>
    <col min="2059" max="2059" width="4.140625" customWidth="1"/>
    <col min="2060" max="2060" width="9.7109375" customWidth="1"/>
    <col min="2061" max="2065" width="0" hidden="1" customWidth="1"/>
    <col min="2305" max="2308" width="3.28515625" customWidth="1"/>
    <col min="2309" max="2309" width="37.5703125" customWidth="1"/>
    <col min="2310" max="2310" width="26" customWidth="1"/>
    <col min="2311" max="2311" width="4.7109375" customWidth="1"/>
    <col min="2312" max="2312" width="3.28515625" customWidth="1"/>
    <col min="2313" max="2313" width="3.42578125" customWidth="1"/>
    <col min="2314" max="2314" width="7.140625" customWidth="1"/>
    <col min="2315" max="2315" width="4.140625" customWidth="1"/>
    <col min="2316" max="2316" width="9.7109375" customWidth="1"/>
    <col min="2317" max="2321" width="0" hidden="1" customWidth="1"/>
    <col min="2561" max="2564" width="3.28515625" customWidth="1"/>
    <col min="2565" max="2565" width="37.5703125" customWidth="1"/>
    <col min="2566" max="2566" width="26" customWidth="1"/>
    <col min="2567" max="2567" width="4.7109375" customWidth="1"/>
    <col min="2568" max="2568" width="3.28515625" customWidth="1"/>
    <col min="2569" max="2569" width="3.42578125" customWidth="1"/>
    <col min="2570" max="2570" width="7.140625" customWidth="1"/>
    <col min="2571" max="2571" width="4.140625" customWidth="1"/>
    <col min="2572" max="2572" width="9.7109375" customWidth="1"/>
    <col min="2573" max="2577" width="0" hidden="1" customWidth="1"/>
    <col min="2817" max="2820" width="3.28515625" customWidth="1"/>
    <col min="2821" max="2821" width="37.5703125" customWidth="1"/>
    <col min="2822" max="2822" width="26" customWidth="1"/>
    <col min="2823" max="2823" width="4.7109375" customWidth="1"/>
    <col min="2824" max="2824" width="3.28515625" customWidth="1"/>
    <col min="2825" max="2825" width="3.42578125" customWidth="1"/>
    <col min="2826" max="2826" width="7.140625" customWidth="1"/>
    <col min="2827" max="2827" width="4.140625" customWidth="1"/>
    <col min="2828" max="2828" width="9.7109375" customWidth="1"/>
    <col min="2829" max="2833" width="0" hidden="1" customWidth="1"/>
    <col min="3073" max="3076" width="3.28515625" customWidth="1"/>
    <col min="3077" max="3077" width="37.5703125" customWidth="1"/>
    <col min="3078" max="3078" width="26" customWidth="1"/>
    <col min="3079" max="3079" width="4.7109375" customWidth="1"/>
    <col min="3080" max="3080" width="3.28515625" customWidth="1"/>
    <col min="3081" max="3081" width="3.42578125" customWidth="1"/>
    <col min="3082" max="3082" width="7.140625" customWidth="1"/>
    <col min="3083" max="3083" width="4.140625" customWidth="1"/>
    <col min="3084" max="3084" width="9.7109375" customWidth="1"/>
    <col min="3085" max="3089" width="0" hidden="1" customWidth="1"/>
    <col min="3329" max="3332" width="3.28515625" customWidth="1"/>
    <col min="3333" max="3333" width="37.5703125" customWidth="1"/>
    <col min="3334" max="3334" width="26" customWidth="1"/>
    <col min="3335" max="3335" width="4.7109375" customWidth="1"/>
    <col min="3336" max="3336" width="3.28515625" customWidth="1"/>
    <col min="3337" max="3337" width="3.42578125" customWidth="1"/>
    <col min="3338" max="3338" width="7.140625" customWidth="1"/>
    <col min="3339" max="3339" width="4.140625" customWidth="1"/>
    <col min="3340" max="3340" width="9.7109375" customWidth="1"/>
    <col min="3341" max="3345" width="0" hidden="1" customWidth="1"/>
    <col min="3585" max="3588" width="3.28515625" customWidth="1"/>
    <col min="3589" max="3589" width="37.5703125" customWidth="1"/>
    <col min="3590" max="3590" width="26" customWidth="1"/>
    <col min="3591" max="3591" width="4.7109375" customWidth="1"/>
    <col min="3592" max="3592" width="3.28515625" customWidth="1"/>
    <col min="3593" max="3593" width="3.42578125" customWidth="1"/>
    <col min="3594" max="3594" width="7.140625" customWidth="1"/>
    <col min="3595" max="3595" width="4.140625" customWidth="1"/>
    <col min="3596" max="3596" width="9.7109375" customWidth="1"/>
    <col min="3597" max="3601" width="0" hidden="1" customWidth="1"/>
    <col min="3841" max="3844" width="3.28515625" customWidth="1"/>
    <col min="3845" max="3845" width="37.5703125" customWidth="1"/>
    <col min="3846" max="3846" width="26" customWidth="1"/>
    <col min="3847" max="3847" width="4.7109375" customWidth="1"/>
    <col min="3848" max="3848" width="3.28515625" customWidth="1"/>
    <col min="3849" max="3849" width="3.42578125" customWidth="1"/>
    <col min="3850" max="3850" width="7.140625" customWidth="1"/>
    <col min="3851" max="3851" width="4.140625" customWidth="1"/>
    <col min="3852" max="3852" width="9.7109375" customWidth="1"/>
    <col min="3853" max="3857" width="0" hidden="1" customWidth="1"/>
    <col min="4097" max="4100" width="3.28515625" customWidth="1"/>
    <col min="4101" max="4101" width="37.5703125" customWidth="1"/>
    <col min="4102" max="4102" width="26" customWidth="1"/>
    <col min="4103" max="4103" width="4.7109375" customWidth="1"/>
    <col min="4104" max="4104" width="3.28515625" customWidth="1"/>
    <col min="4105" max="4105" width="3.42578125" customWidth="1"/>
    <col min="4106" max="4106" width="7.140625" customWidth="1"/>
    <col min="4107" max="4107" width="4.140625" customWidth="1"/>
    <col min="4108" max="4108" width="9.7109375" customWidth="1"/>
    <col min="4109" max="4113" width="0" hidden="1" customWidth="1"/>
    <col min="4353" max="4356" width="3.28515625" customWidth="1"/>
    <col min="4357" max="4357" width="37.5703125" customWidth="1"/>
    <col min="4358" max="4358" width="26" customWidth="1"/>
    <col min="4359" max="4359" width="4.7109375" customWidth="1"/>
    <col min="4360" max="4360" width="3.28515625" customWidth="1"/>
    <col min="4361" max="4361" width="3.42578125" customWidth="1"/>
    <col min="4362" max="4362" width="7.140625" customWidth="1"/>
    <col min="4363" max="4363" width="4.140625" customWidth="1"/>
    <col min="4364" max="4364" width="9.7109375" customWidth="1"/>
    <col min="4365" max="4369" width="0" hidden="1" customWidth="1"/>
    <col min="4609" max="4612" width="3.28515625" customWidth="1"/>
    <col min="4613" max="4613" width="37.5703125" customWidth="1"/>
    <col min="4614" max="4614" width="26" customWidth="1"/>
    <col min="4615" max="4615" width="4.7109375" customWidth="1"/>
    <col min="4616" max="4616" width="3.28515625" customWidth="1"/>
    <col min="4617" max="4617" width="3.42578125" customWidth="1"/>
    <col min="4618" max="4618" width="7.140625" customWidth="1"/>
    <col min="4619" max="4619" width="4.140625" customWidth="1"/>
    <col min="4620" max="4620" width="9.7109375" customWidth="1"/>
    <col min="4621" max="4625" width="0" hidden="1" customWidth="1"/>
    <col min="4865" max="4868" width="3.28515625" customWidth="1"/>
    <col min="4869" max="4869" width="37.5703125" customWidth="1"/>
    <col min="4870" max="4870" width="26" customWidth="1"/>
    <col min="4871" max="4871" width="4.7109375" customWidth="1"/>
    <col min="4872" max="4872" width="3.28515625" customWidth="1"/>
    <col min="4873" max="4873" width="3.42578125" customWidth="1"/>
    <col min="4874" max="4874" width="7.140625" customWidth="1"/>
    <col min="4875" max="4875" width="4.140625" customWidth="1"/>
    <col min="4876" max="4876" width="9.7109375" customWidth="1"/>
    <col min="4877" max="4881" width="0" hidden="1" customWidth="1"/>
    <col min="5121" max="5124" width="3.28515625" customWidth="1"/>
    <col min="5125" max="5125" width="37.5703125" customWidth="1"/>
    <col min="5126" max="5126" width="26" customWidth="1"/>
    <col min="5127" max="5127" width="4.7109375" customWidth="1"/>
    <col min="5128" max="5128" width="3.28515625" customWidth="1"/>
    <col min="5129" max="5129" width="3.42578125" customWidth="1"/>
    <col min="5130" max="5130" width="7.140625" customWidth="1"/>
    <col min="5131" max="5131" width="4.140625" customWidth="1"/>
    <col min="5132" max="5132" width="9.7109375" customWidth="1"/>
    <col min="5133" max="5137" width="0" hidden="1" customWidth="1"/>
    <col min="5377" max="5380" width="3.28515625" customWidth="1"/>
    <col min="5381" max="5381" width="37.5703125" customWidth="1"/>
    <col min="5382" max="5382" width="26" customWidth="1"/>
    <col min="5383" max="5383" width="4.7109375" customWidth="1"/>
    <col min="5384" max="5384" width="3.28515625" customWidth="1"/>
    <col min="5385" max="5385" width="3.42578125" customWidth="1"/>
    <col min="5386" max="5386" width="7.140625" customWidth="1"/>
    <col min="5387" max="5387" width="4.140625" customWidth="1"/>
    <col min="5388" max="5388" width="9.7109375" customWidth="1"/>
    <col min="5389" max="5393" width="0" hidden="1" customWidth="1"/>
    <col min="5633" max="5636" width="3.28515625" customWidth="1"/>
    <col min="5637" max="5637" width="37.5703125" customWidth="1"/>
    <col min="5638" max="5638" width="26" customWidth="1"/>
    <col min="5639" max="5639" width="4.7109375" customWidth="1"/>
    <col min="5640" max="5640" width="3.28515625" customWidth="1"/>
    <col min="5641" max="5641" width="3.42578125" customWidth="1"/>
    <col min="5642" max="5642" width="7.140625" customWidth="1"/>
    <col min="5643" max="5643" width="4.140625" customWidth="1"/>
    <col min="5644" max="5644" width="9.7109375" customWidth="1"/>
    <col min="5645" max="5649" width="0" hidden="1" customWidth="1"/>
    <col min="5889" max="5892" width="3.28515625" customWidth="1"/>
    <col min="5893" max="5893" width="37.5703125" customWidth="1"/>
    <col min="5894" max="5894" width="26" customWidth="1"/>
    <col min="5895" max="5895" width="4.7109375" customWidth="1"/>
    <col min="5896" max="5896" width="3.28515625" customWidth="1"/>
    <col min="5897" max="5897" width="3.42578125" customWidth="1"/>
    <col min="5898" max="5898" width="7.140625" customWidth="1"/>
    <col min="5899" max="5899" width="4.140625" customWidth="1"/>
    <col min="5900" max="5900" width="9.7109375" customWidth="1"/>
    <col min="5901" max="5905" width="0" hidden="1" customWidth="1"/>
    <col min="6145" max="6148" width="3.28515625" customWidth="1"/>
    <col min="6149" max="6149" width="37.5703125" customWidth="1"/>
    <col min="6150" max="6150" width="26" customWidth="1"/>
    <col min="6151" max="6151" width="4.7109375" customWidth="1"/>
    <col min="6152" max="6152" width="3.28515625" customWidth="1"/>
    <col min="6153" max="6153" width="3.42578125" customWidth="1"/>
    <col min="6154" max="6154" width="7.140625" customWidth="1"/>
    <col min="6155" max="6155" width="4.140625" customWidth="1"/>
    <col min="6156" max="6156" width="9.7109375" customWidth="1"/>
    <col min="6157" max="6161" width="0" hidden="1" customWidth="1"/>
    <col min="6401" max="6404" width="3.28515625" customWidth="1"/>
    <col min="6405" max="6405" width="37.5703125" customWidth="1"/>
    <col min="6406" max="6406" width="26" customWidth="1"/>
    <col min="6407" max="6407" width="4.7109375" customWidth="1"/>
    <col min="6408" max="6408" width="3.28515625" customWidth="1"/>
    <col min="6409" max="6409" width="3.42578125" customWidth="1"/>
    <col min="6410" max="6410" width="7.140625" customWidth="1"/>
    <col min="6411" max="6411" width="4.140625" customWidth="1"/>
    <col min="6412" max="6412" width="9.7109375" customWidth="1"/>
    <col min="6413" max="6417" width="0" hidden="1" customWidth="1"/>
    <col min="6657" max="6660" width="3.28515625" customWidth="1"/>
    <col min="6661" max="6661" width="37.5703125" customWidth="1"/>
    <col min="6662" max="6662" width="26" customWidth="1"/>
    <col min="6663" max="6663" width="4.7109375" customWidth="1"/>
    <col min="6664" max="6664" width="3.28515625" customWidth="1"/>
    <col min="6665" max="6665" width="3.42578125" customWidth="1"/>
    <col min="6666" max="6666" width="7.140625" customWidth="1"/>
    <col min="6667" max="6667" width="4.140625" customWidth="1"/>
    <col min="6668" max="6668" width="9.7109375" customWidth="1"/>
    <col min="6669" max="6673" width="0" hidden="1" customWidth="1"/>
    <col min="6913" max="6916" width="3.28515625" customWidth="1"/>
    <col min="6917" max="6917" width="37.5703125" customWidth="1"/>
    <col min="6918" max="6918" width="26" customWidth="1"/>
    <col min="6919" max="6919" width="4.7109375" customWidth="1"/>
    <col min="6920" max="6920" width="3.28515625" customWidth="1"/>
    <col min="6921" max="6921" width="3.42578125" customWidth="1"/>
    <col min="6922" max="6922" width="7.140625" customWidth="1"/>
    <col min="6923" max="6923" width="4.140625" customWidth="1"/>
    <col min="6924" max="6924" width="9.7109375" customWidth="1"/>
    <col min="6925" max="6929" width="0" hidden="1" customWidth="1"/>
    <col min="7169" max="7172" width="3.28515625" customWidth="1"/>
    <col min="7173" max="7173" width="37.5703125" customWidth="1"/>
    <col min="7174" max="7174" width="26" customWidth="1"/>
    <col min="7175" max="7175" width="4.7109375" customWidth="1"/>
    <col min="7176" max="7176" width="3.28515625" customWidth="1"/>
    <col min="7177" max="7177" width="3.42578125" customWidth="1"/>
    <col min="7178" max="7178" width="7.140625" customWidth="1"/>
    <col min="7179" max="7179" width="4.140625" customWidth="1"/>
    <col min="7180" max="7180" width="9.7109375" customWidth="1"/>
    <col min="7181" max="7185" width="0" hidden="1" customWidth="1"/>
    <col min="7425" max="7428" width="3.28515625" customWidth="1"/>
    <col min="7429" max="7429" width="37.5703125" customWidth="1"/>
    <col min="7430" max="7430" width="26" customWidth="1"/>
    <col min="7431" max="7431" width="4.7109375" customWidth="1"/>
    <col min="7432" max="7432" width="3.28515625" customWidth="1"/>
    <col min="7433" max="7433" width="3.42578125" customWidth="1"/>
    <col min="7434" max="7434" width="7.140625" customWidth="1"/>
    <col min="7435" max="7435" width="4.140625" customWidth="1"/>
    <col min="7436" max="7436" width="9.7109375" customWidth="1"/>
    <col min="7437" max="7441" width="0" hidden="1" customWidth="1"/>
    <col min="7681" max="7684" width="3.28515625" customWidth="1"/>
    <col min="7685" max="7685" width="37.5703125" customWidth="1"/>
    <col min="7686" max="7686" width="26" customWidth="1"/>
    <col min="7687" max="7687" width="4.7109375" customWidth="1"/>
    <col min="7688" max="7688" width="3.28515625" customWidth="1"/>
    <col min="7689" max="7689" width="3.42578125" customWidth="1"/>
    <col min="7690" max="7690" width="7.140625" customWidth="1"/>
    <col min="7691" max="7691" width="4.140625" customWidth="1"/>
    <col min="7692" max="7692" width="9.7109375" customWidth="1"/>
    <col min="7693" max="7697" width="0" hidden="1" customWidth="1"/>
    <col min="7937" max="7940" width="3.28515625" customWidth="1"/>
    <col min="7941" max="7941" width="37.5703125" customWidth="1"/>
    <col min="7942" max="7942" width="26" customWidth="1"/>
    <col min="7943" max="7943" width="4.7109375" customWidth="1"/>
    <col min="7944" max="7944" width="3.28515625" customWidth="1"/>
    <col min="7945" max="7945" width="3.42578125" customWidth="1"/>
    <col min="7946" max="7946" width="7.140625" customWidth="1"/>
    <col min="7947" max="7947" width="4.140625" customWidth="1"/>
    <col min="7948" max="7948" width="9.7109375" customWidth="1"/>
    <col min="7949" max="7953" width="0" hidden="1" customWidth="1"/>
    <col min="8193" max="8196" width="3.28515625" customWidth="1"/>
    <col min="8197" max="8197" width="37.5703125" customWidth="1"/>
    <col min="8198" max="8198" width="26" customWidth="1"/>
    <col min="8199" max="8199" width="4.7109375" customWidth="1"/>
    <col min="8200" max="8200" width="3.28515625" customWidth="1"/>
    <col min="8201" max="8201" width="3.42578125" customWidth="1"/>
    <col min="8202" max="8202" width="7.140625" customWidth="1"/>
    <col min="8203" max="8203" width="4.140625" customWidth="1"/>
    <col min="8204" max="8204" width="9.7109375" customWidth="1"/>
    <col min="8205" max="8209" width="0" hidden="1" customWidth="1"/>
    <col min="8449" max="8452" width="3.28515625" customWidth="1"/>
    <col min="8453" max="8453" width="37.5703125" customWidth="1"/>
    <col min="8454" max="8454" width="26" customWidth="1"/>
    <col min="8455" max="8455" width="4.7109375" customWidth="1"/>
    <col min="8456" max="8456" width="3.28515625" customWidth="1"/>
    <col min="8457" max="8457" width="3.42578125" customWidth="1"/>
    <col min="8458" max="8458" width="7.140625" customWidth="1"/>
    <col min="8459" max="8459" width="4.140625" customWidth="1"/>
    <col min="8460" max="8460" width="9.7109375" customWidth="1"/>
    <col min="8461" max="8465" width="0" hidden="1" customWidth="1"/>
    <col min="8705" max="8708" width="3.28515625" customWidth="1"/>
    <col min="8709" max="8709" width="37.5703125" customWidth="1"/>
    <col min="8710" max="8710" width="26" customWidth="1"/>
    <col min="8711" max="8711" width="4.7109375" customWidth="1"/>
    <col min="8712" max="8712" width="3.28515625" customWidth="1"/>
    <col min="8713" max="8713" width="3.42578125" customWidth="1"/>
    <col min="8714" max="8714" width="7.140625" customWidth="1"/>
    <col min="8715" max="8715" width="4.140625" customWidth="1"/>
    <col min="8716" max="8716" width="9.7109375" customWidth="1"/>
    <col min="8717" max="8721" width="0" hidden="1" customWidth="1"/>
    <col min="8961" max="8964" width="3.28515625" customWidth="1"/>
    <col min="8965" max="8965" width="37.5703125" customWidth="1"/>
    <col min="8966" max="8966" width="26" customWidth="1"/>
    <col min="8967" max="8967" width="4.7109375" customWidth="1"/>
    <col min="8968" max="8968" width="3.28515625" customWidth="1"/>
    <col min="8969" max="8969" width="3.42578125" customWidth="1"/>
    <col min="8970" max="8970" width="7.140625" customWidth="1"/>
    <col min="8971" max="8971" width="4.140625" customWidth="1"/>
    <col min="8972" max="8972" width="9.7109375" customWidth="1"/>
    <col min="8973" max="8977" width="0" hidden="1" customWidth="1"/>
    <col min="9217" max="9220" width="3.28515625" customWidth="1"/>
    <col min="9221" max="9221" width="37.5703125" customWidth="1"/>
    <col min="9222" max="9222" width="26" customWidth="1"/>
    <col min="9223" max="9223" width="4.7109375" customWidth="1"/>
    <col min="9224" max="9224" width="3.28515625" customWidth="1"/>
    <col min="9225" max="9225" width="3.42578125" customWidth="1"/>
    <col min="9226" max="9226" width="7.140625" customWidth="1"/>
    <col min="9227" max="9227" width="4.140625" customWidth="1"/>
    <col min="9228" max="9228" width="9.7109375" customWidth="1"/>
    <col min="9229" max="9233" width="0" hidden="1" customWidth="1"/>
    <col min="9473" max="9476" width="3.28515625" customWidth="1"/>
    <col min="9477" max="9477" width="37.5703125" customWidth="1"/>
    <col min="9478" max="9478" width="26" customWidth="1"/>
    <col min="9479" max="9479" width="4.7109375" customWidth="1"/>
    <col min="9480" max="9480" width="3.28515625" customWidth="1"/>
    <col min="9481" max="9481" width="3.42578125" customWidth="1"/>
    <col min="9482" max="9482" width="7.140625" customWidth="1"/>
    <col min="9483" max="9483" width="4.140625" customWidth="1"/>
    <col min="9484" max="9484" width="9.7109375" customWidth="1"/>
    <col min="9485" max="9489" width="0" hidden="1" customWidth="1"/>
    <col min="9729" max="9732" width="3.28515625" customWidth="1"/>
    <col min="9733" max="9733" width="37.5703125" customWidth="1"/>
    <col min="9734" max="9734" width="26" customWidth="1"/>
    <col min="9735" max="9735" width="4.7109375" customWidth="1"/>
    <col min="9736" max="9736" width="3.28515625" customWidth="1"/>
    <col min="9737" max="9737" width="3.42578125" customWidth="1"/>
    <col min="9738" max="9738" width="7.140625" customWidth="1"/>
    <col min="9739" max="9739" width="4.140625" customWidth="1"/>
    <col min="9740" max="9740" width="9.7109375" customWidth="1"/>
    <col min="9741" max="9745" width="0" hidden="1" customWidth="1"/>
    <col min="9985" max="9988" width="3.28515625" customWidth="1"/>
    <col min="9989" max="9989" width="37.5703125" customWidth="1"/>
    <col min="9990" max="9990" width="26" customWidth="1"/>
    <col min="9991" max="9991" width="4.7109375" customWidth="1"/>
    <col min="9992" max="9992" width="3.28515625" customWidth="1"/>
    <col min="9993" max="9993" width="3.42578125" customWidth="1"/>
    <col min="9994" max="9994" width="7.140625" customWidth="1"/>
    <col min="9995" max="9995" width="4.140625" customWidth="1"/>
    <col min="9996" max="9996" width="9.7109375" customWidth="1"/>
    <col min="9997" max="10001" width="0" hidden="1" customWidth="1"/>
    <col min="10241" max="10244" width="3.28515625" customWidth="1"/>
    <col min="10245" max="10245" width="37.5703125" customWidth="1"/>
    <col min="10246" max="10246" width="26" customWidth="1"/>
    <col min="10247" max="10247" width="4.7109375" customWidth="1"/>
    <col min="10248" max="10248" width="3.28515625" customWidth="1"/>
    <col min="10249" max="10249" width="3.42578125" customWidth="1"/>
    <col min="10250" max="10250" width="7.140625" customWidth="1"/>
    <col min="10251" max="10251" width="4.140625" customWidth="1"/>
    <col min="10252" max="10252" width="9.7109375" customWidth="1"/>
    <col min="10253" max="10257" width="0" hidden="1" customWidth="1"/>
    <col min="10497" max="10500" width="3.28515625" customWidth="1"/>
    <col min="10501" max="10501" width="37.5703125" customWidth="1"/>
    <col min="10502" max="10502" width="26" customWidth="1"/>
    <col min="10503" max="10503" width="4.7109375" customWidth="1"/>
    <col min="10504" max="10504" width="3.28515625" customWidth="1"/>
    <col min="10505" max="10505" width="3.42578125" customWidth="1"/>
    <col min="10506" max="10506" width="7.140625" customWidth="1"/>
    <col min="10507" max="10507" width="4.140625" customWidth="1"/>
    <col min="10508" max="10508" width="9.7109375" customWidth="1"/>
    <col min="10509" max="10513" width="0" hidden="1" customWidth="1"/>
    <col min="10753" max="10756" width="3.28515625" customWidth="1"/>
    <col min="10757" max="10757" width="37.5703125" customWidth="1"/>
    <col min="10758" max="10758" width="26" customWidth="1"/>
    <col min="10759" max="10759" width="4.7109375" customWidth="1"/>
    <col min="10760" max="10760" width="3.28515625" customWidth="1"/>
    <col min="10761" max="10761" width="3.42578125" customWidth="1"/>
    <col min="10762" max="10762" width="7.140625" customWidth="1"/>
    <col min="10763" max="10763" width="4.140625" customWidth="1"/>
    <col min="10764" max="10764" width="9.7109375" customWidth="1"/>
    <col min="10765" max="10769" width="0" hidden="1" customWidth="1"/>
    <col min="11009" max="11012" width="3.28515625" customWidth="1"/>
    <col min="11013" max="11013" width="37.5703125" customWidth="1"/>
    <col min="11014" max="11014" width="26" customWidth="1"/>
    <col min="11015" max="11015" width="4.7109375" customWidth="1"/>
    <col min="11016" max="11016" width="3.28515625" customWidth="1"/>
    <col min="11017" max="11017" width="3.42578125" customWidth="1"/>
    <col min="11018" max="11018" width="7.140625" customWidth="1"/>
    <col min="11019" max="11019" width="4.140625" customWidth="1"/>
    <col min="11020" max="11020" width="9.7109375" customWidth="1"/>
    <col min="11021" max="11025" width="0" hidden="1" customWidth="1"/>
    <col min="11265" max="11268" width="3.28515625" customWidth="1"/>
    <col min="11269" max="11269" width="37.5703125" customWidth="1"/>
    <col min="11270" max="11270" width="26" customWidth="1"/>
    <col min="11271" max="11271" width="4.7109375" customWidth="1"/>
    <col min="11272" max="11272" width="3.28515625" customWidth="1"/>
    <col min="11273" max="11273" width="3.42578125" customWidth="1"/>
    <col min="11274" max="11274" width="7.140625" customWidth="1"/>
    <col min="11275" max="11275" width="4.140625" customWidth="1"/>
    <col min="11276" max="11276" width="9.7109375" customWidth="1"/>
    <col min="11277" max="11281" width="0" hidden="1" customWidth="1"/>
    <col min="11521" max="11524" width="3.28515625" customWidth="1"/>
    <col min="11525" max="11525" width="37.5703125" customWidth="1"/>
    <col min="11526" max="11526" width="26" customWidth="1"/>
    <col min="11527" max="11527" width="4.7109375" customWidth="1"/>
    <col min="11528" max="11528" width="3.28515625" customWidth="1"/>
    <col min="11529" max="11529" width="3.42578125" customWidth="1"/>
    <col min="11530" max="11530" width="7.140625" customWidth="1"/>
    <col min="11531" max="11531" width="4.140625" customWidth="1"/>
    <col min="11532" max="11532" width="9.7109375" customWidth="1"/>
    <col min="11533" max="11537" width="0" hidden="1" customWidth="1"/>
    <col min="11777" max="11780" width="3.28515625" customWidth="1"/>
    <col min="11781" max="11781" width="37.5703125" customWidth="1"/>
    <col min="11782" max="11782" width="26" customWidth="1"/>
    <col min="11783" max="11783" width="4.7109375" customWidth="1"/>
    <col min="11784" max="11784" width="3.28515625" customWidth="1"/>
    <col min="11785" max="11785" width="3.42578125" customWidth="1"/>
    <col min="11786" max="11786" width="7.140625" customWidth="1"/>
    <col min="11787" max="11787" width="4.140625" customWidth="1"/>
    <col min="11788" max="11788" width="9.7109375" customWidth="1"/>
    <col min="11789" max="11793" width="0" hidden="1" customWidth="1"/>
    <col min="12033" max="12036" width="3.28515625" customWidth="1"/>
    <col min="12037" max="12037" width="37.5703125" customWidth="1"/>
    <col min="12038" max="12038" width="26" customWidth="1"/>
    <col min="12039" max="12039" width="4.7109375" customWidth="1"/>
    <col min="12040" max="12040" width="3.28515625" customWidth="1"/>
    <col min="12041" max="12041" width="3.42578125" customWidth="1"/>
    <col min="12042" max="12042" width="7.140625" customWidth="1"/>
    <col min="12043" max="12043" width="4.140625" customWidth="1"/>
    <col min="12044" max="12044" width="9.7109375" customWidth="1"/>
    <col min="12045" max="12049" width="0" hidden="1" customWidth="1"/>
    <col min="12289" max="12292" width="3.28515625" customWidth="1"/>
    <col min="12293" max="12293" width="37.5703125" customWidth="1"/>
    <col min="12294" max="12294" width="26" customWidth="1"/>
    <col min="12295" max="12295" width="4.7109375" customWidth="1"/>
    <col min="12296" max="12296" width="3.28515625" customWidth="1"/>
    <col min="12297" max="12297" width="3.42578125" customWidth="1"/>
    <col min="12298" max="12298" width="7.140625" customWidth="1"/>
    <col min="12299" max="12299" width="4.140625" customWidth="1"/>
    <col min="12300" max="12300" width="9.7109375" customWidth="1"/>
    <col min="12301" max="12305" width="0" hidden="1" customWidth="1"/>
    <col min="12545" max="12548" width="3.28515625" customWidth="1"/>
    <col min="12549" max="12549" width="37.5703125" customWidth="1"/>
    <col min="12550" max="12550" width="26" customWidth="1"/>
    <col min="12551" max="12551" width="4.7109375" customWidth="1"/>
    <col min="12552" max="12552" width="3.28515625" customWidth="1"/>
    <col min="12553" max="12553" width="3.42578125" customWidth="1"/>
    <col min="12554" max="12554" width="7.140625" customWidth="1"/>
    <col min="12555" max="12555" width="4.140625" customWidth="1"/>
    <col min="12556" max="12556" width="9.7109375" customWidth="1"/>
    <col min="12557" max="12561" width="0" hidden="1" customWidth="1"/>
    <col min="12801" max="12804" width="3.28515625" customWidth="1"/>
    <col min="12805" max="12805" width="37.5703125" customWidth="1"/>
    <col min="12806" max="12806" width="26" customWidth="1"/>
    <col min="12807" max="12807" width="4.7109375" customWidth="1"/>
    <col min="12808" max="12808" width="3.28515625" customWidth="1"/>
    <col min="12809" max="12809" width="3.42578125" customWidth="1"/>
    <col min="12810" max="12810" width="7.140625" customWidth="1"/>
    <col min="12811" max="12811" width="4.140625" customWidth="1"/>
    <col min="12812" max="12812" width="9.7109375" customWidth="1"/>
    <col min="12813" max="12817" width="0" hidden="1" customWidth="1"/>
    <col min="13057" max="13060" width="3.28515625" customWidth="1"/>
    <col min="13061" max="13061" width="37.5703125" customWidth="1"/>
    <col min="13062" max="13062" width="26" customWidth="1"/>
    <col min="13063" max="13063" width="4.7109375" customWidth="1"/>
    <col min="13064" max="13064" width="3.28515625" customWidth="1"/>
    <col min="13065" max="13065" width="3.42578125" customWidth="1"/>
    <col min="13066" max="13066" width="7.140625" customWidth="1"/>
    <col min="13067" max="13067" width="4.140625" customWidth="1"/>
    <col min="13068" max="13068" width="9.7109375" customWidth="1"/>
    <col min="13069" max="13073" width="0" hidden="1" customWidth="1"/>
    <col min="13313" max="13316" width="3.28515625" customWidth="1"/>
    <col min="13317" max="13317" width="37.5703125" customWidth="1"/>
    <col min="13318" max="13318" width="26" customWidth="1"/>
    <col min="13319" max="13319" width="4.7109375" customWidth="1"/>
    <col min="13320" max="13320" width="3.28515625" customWidth="1"/>
    <col min="13321" max="13321" width="3.42578125" customWidth="1"/>
    <col min="13322" max="13322" width="7.140625" customWidth="1"/>
    <col min="13323" max="13323" width="4.140625" customWidth="1"/>
    <col min="13324" max="13324" width="9.7109375" customWidth="1"/>
    <col min="13325" max="13329" width="0" hidden="1" customWidth="1"/>
    <col min="13569" max="13572" width="3.28515625" customWidth="1"/>
    <col min="13573" max="13573" width="37.5703125" customWidth="1"/>
    <col min="13574" max="13574" width="26" customWidth="1"/>
    <col min="13575" max="13575" width="4.7109375" customWidth="1"/>
    <col min="13576" max="13576" width="3.28515625" customWidth="1"/>
    <col min="13577" max="13577" width="3.42578125" customWidth="1"/>
    <col min="13578" max="13578" width="7.140625" customWidth="1"/>
    <col min="13579" max="13579" width="4.140625" customWidth="1"/>
    <col min="13580" max="13580" width="9.7109375" customWidth="1"/>
    <col min="13581" max="13585" width="0" hidden="1" customWidth="1"/>
    <col min="13825" max="13828" width="3.28515625" customWidth="1"/>
    <col min="13829" max="13829" width="37.5703125" customWidth="1"/>
    <col min="13830" max="13830" width="26" customWidth="1"/>
    <col min="13831" max="13831" width="4.7109375" customWidth="1"/>
    <col min="13832" max="13832" width="3.28515625" customWidth="1"/>
    <col min="13833" max="13833" width="3.42578125" customWidth="1"/>
    <col min="13834" max="13834" width="7.140625" customWidth="1"/>
    <col min="13835" max="13835" width="4.140625" customWidth="1"/>
    <col min="13836" max="13836" width="9.7109375" customWidth="1"/>
    <col min="13837" max="13841" width="0" hidden="1" customWidth="1"/>
    <col min="14081" max="14084" width="3.28515625" customWidth="1"/>
    <col min="14085" max="14085" width="37.5703125" customWidth="1"/>
    <col min="14086" max="14086" width="26" customWidth="1"/>
    <col min="14087" max="14087" width="4.7109375" customWidth="1"/>
    <col min="14088" max="14088" width="3.28515625" customWidth="1"/>
    <col min="14089" max="14089" width="3.42578125" customWidth="1"/>
    <col min="14090" max="14090" width="7.140625" customWidth="1"/>
    <col min="14091" max="14091" width="4.140625" customWidth="1"/>
    <col min="14092" max="14092" width="9.7109375" customWidth="1"/>
    <col min="14093" max="14097" width="0" hidden="1" customWidth="1"/>
    <col min="14337" max="14340" width="3.28515625" customWidth="1"/>
    <col min="14341" max="14341" width="37.5703125" customWidth="1"/>
    <col min="14342" max="14342" width="26" customWidth="1"/>
    <col min="14343" max="14343" width="4.7109375" customWidth="1"/>
    <col min="14344" max="14344" width="3.28515625" customWidth="1"/>
    <col min="14345" max="14345" width="3.42578125" customWidth="1"/>
    <col min="14346" max="14346" width="7.140625" customWidth="1"/>
    <col min="14347" max="14347" width="4.140625" customWidth="1"/>
    <col min="14348" max="14348" width="9.7109375" customWidth="1"/>
    <col min="14349" max="14353" width="0" hidden="1" customWidth="1"/>
    <col min="14593" max="14596" width="3.28515625" customWidth="1"/>
    <col min="14597" max="14597" width="37.5703125" customWidth="1"/>
    <col min="14598" max="14598" width="26" customWidth="1"/>
    <col min="14599" max="14599" width="4.7109375" customWidth="1"/>
    <col min="14600" max="14600" width="3.28515625" customWidth="1"/>
    <col min="14601" max="14601" width="3.42578125" customWidth="1"/>
    <col min="14602" max="14602" width="7.140625" customWidth="1"/>
    <col min="14603" max="14603" width="4.140625" customWidth="1"/>
    <col min="14604" max="14604" width="9.7109375" customWidth="1"/>
    <col min="14605" max="14609" width="0" hidden="1" customWidth="1"/>
    <col min="14849" max="14852" width="3.28515625" customWidth="1"/>
    <col min="14853" max="14853" width="37.5703125" customWidth="1"/>
    <col min="14854" max="14854" width="26" customWidth="1"/>
    <col min="14855" max="14855" width="4.7109375" customWidth="1"/>
    <col min="14856" max="14856" width="3.28515625" customWidth="1"/>
    <col min="14857" max="14857" width="3.42578125" customWidth="1"/>
    <col min="14858" max="14858" width="7.140625" customWidth="1"/>
    <col min="14859" max="14859" width="4.140625" customWidth="1"/>
    <col min="14860" max="14860" width="9.7109375" customWidth="1"/>
    <col min="14861" max="14865" width="0" hidden="1" customWidth="1"/>
    <col min="15105" max="15108" width="3.28515625" customWidth="1"/>
    <col min="15109" max="15109" width="37.5703125" customWidth="1"/>
    <col min="15110" max="15110" width="26" customWidth="1"/>
    <col min="15111" max="15111" width="4.7109375" customWidth="1"/>
    <col min="15112" max="15112" width="3.28515625" customWidth="1"/>
    <col min="15113" max="15113" width="3.42578125" customWidth="1"/>
    <col min="15114" max="15114" width="7.140625" customWidth="1"/>
    <col min="15115" max="15115" width="4.140625" customWidth="1"/>
    <col min="15116" max="15116" width="9.7109375" customWidth="1"/>
    <col min="15117" max="15121" width="0" hidden="1" customWidth="1"/>
    <col min="15361" max="15364" width="3.28515625" customWidth="1"/>
    <col min="15365" max="15365" width="37.5703125" customWidth="1"/>
    <col min="15366" max="15366" width="26" customWidth="1"/>
    <col min="15367" max="15367" width="4.7109375" customWidth="1"/>
    <col min="15368" max="15368" width="3.28515625" customWidth="1"/>
    <col min="15369" max="15369" width="3.42578125" customWidth="1"/>
    <col min="15370" max="15370" width="7.140625" customWidth="1"/>
    <col min="15371" max="15371" width="4.140625" customWidth="1"/>
    <col min="15372" max="15372" width="9.7109375" customWidth="1"/>
    <col min="15373" max="15377" width="0" hidden="1" customWidth="1"/>
    <col min="15617" max="15620" width="3.28515625" customWidth="1"/>
    <col min="15621" max="15621" width="37.5703125" customWidth="1"/>
    <col min="15622" max="15622" width="26" customWidth="1"/>
    <col min="15623" max="15623" width="4.7109375" customWidth="1"/>
    <col min="15624" max="15624" width="3.28515625" customWidth="1"/>
    <col min="15625" max="15625" width="3.42578125" customWidth="1"/>
    <col min="15626" max="15626" width="7.140625" customWidth="1"/>
    <col min="15627" max="15627" width="4.140625" customWidth="1"/>
    <col min="15628" max="15628" width="9.7109375" customWidth="1"/>
    <col min="15629" max="15633" width="0" hidden="1" customWidth="1"/>
    <col min="15873" max="15876" width="3.28515625" customWidth="1"/>
    <col min="15877" max="15877" width="37.5703125" customWidth="1"/>
    <col min="15878" max="15878" width="26" customWidth="1"/>
    <col min="15879" max="15879" width="4.7109375" customWidth="1"/>
    <col min="15880" max="15880" width="3.28515625" customWidth="1"/>
    <col min="15881" max="15881" width="3.42578125" customWidth="1"/>
    <col min="15882" max="15882" width="7.140625" customWidth="1"/>
    <col min="15883" max="15883" width="4.140625" customWidth="1"/>
    <col min="15884" max="15884" width="9.7109375" customWidth="1"/>
    <col min="15885" max="15889" width="0" hidden="1" customWidth="1"/>
    <col min="16129" max="16132" width="3.28515625" customWidth="1"/>
    <col min="16133" max="16133" width="37.5703125" customWidth="1"/>
    <col min="16134" max="16134" width="26" customWidth="1"/>
    <col min="16135" max="16135" width="4.7109375" customWidth="1"/>
    <col min="16136" max="16136" width="3.28515625" customWidth="1"/>
    <col min="16137" max="16137" width="3.42578125" customWidth="1"/>
    <col min="16138" max="16138" width="7.140625" customWidth="1"/>
    <col min="16139" max="16139" width="4.140625" customWidth="1"/>
    <col min="16140" max="16140" width="9.7109375" customWidth="1"/>
    <col min="16141" max="16145" width="0" hidden="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18</v>
      </c>
      <c r="N1" s="2"/>
      <c r="O1" s="1"/>
      <c r="P1" s="1"/>
      <c r="R1" s="3" t="s">
        <v>19</v>
      </c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20</v>
      </c>
      <c r="N2" s="2"/>
      <c r="O2" s="1"/>
      <c r="P2" s="1"/>
      <c r="R2" s="4" t="s">
        <v>21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22</v>
      </c>
      <c r="N3" s="2"/>
      <c r="O3" s="1"/>
      <c r="P3" s="1"/>
      <c r="R3" s="4" t="s">
        <v>23</v>
      </c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 t="s">
        <v>24</v>
      </c>
      <c r="N4" s="6"/>
      <c r="O4" s="1"/>
      <c r="P4" s="1"/>
    </row>
    <row r="5" spans="1:21" x14ac:dyDescent="0.25">
      <c r="A5" s="1"/>
      <c r="B5" s="1"/>
      <c r="C5" s="1"/>
      <c r="D5" s="7"/>
      <c r="E5" s="7"/>
      <c r="F5" s="7"/>
      <c r="G5" s="7"/>
      <c r="H5" s="7"/>
      <c r="I5" s="7"/>
      <c r="J5" s="7"/>
      <c r="K5" s="7"/>
      <c r="L5" s="1"/>
      <c r="M5" s="5" t="s">
        <v>25</v>
      </c>
      <c r="N5" s="6"/>
      <c r="O5" s="7"/>
      <c r="P5" s="8"/>
      <c r="R5" s="4" t="s">
        <v>26</v>
      </c>
    </row>
    <row r="6" spans="1:21" x14ac:dyDescent="0.25">
      <c r="A6" s="1"/>
      <c r="B6" s="1"/>
      <c r="C6" s="1"/>
      <c r="D6" s="7"/>
      <c r="E6" s="7"/>
      <c r="F6" s="7"/>
      <c r="G6" s="7"/>
      <c r="H6" s="7"/>
      <c r="I6" s="7"/>
      <c r="J6" s="7"/>
      <c r="K6" s="7"/>
      <c r="L6" s="1"/>
      <c r="M6" s="5"/>
      <c r="N6" s="6"/>
      <c r="O6" s="7"/>
      <c r="P6" s="8"/>
      <c r="R6" s="4" t="s">
        <v>108</v>
      </c>
    </row>
    <row r="7" spans="1:21" x14ac:dyDescent="0.25">
      <c r="A7" s="1"/>
      <c r="B7" s="1"/>
      <c r="C7" s="1"/>
      <c r="D7" s="7"/>
      <c r="E7" s="7"/>
      <c r="F7" s="7"/>
      <c r="G7" s="7"/>
      <c r="H7" s="7"/>
      <c r="I7" s="7"/>
      <c r="J7" s="7"/>
      <c r="K7" s="7"/>
      <c r="L7" s="1"/>
      <c r="M7" s="5"/>
      <c r="N7" s="6"/>
      <c r="O7" s="7"/>
      <c r="P7" s="8"/>
    </row>
    <row r="8" spans="1:21" ht="29.25" customHeight="1" x14ac:dyDescent="0.25">
      <c r="A8" s="100" t="s">
        <v>61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</row>
    <row r="9" spans="1:21" x14ac:dyDescent="0.25">
      <c r="A9" s="101" t="s">
        <v>101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</row>
    <row r="10" spans="1:21" x14ac:dyDescent="0.25">
      <c r="A10" s="1"/>
      <c r="B10" s="1"/>
      <c r="C10" s="1"/>
      <c r="D10" s="7"/>
      <c r="E10" s="7"/>
      <c r="F10" s="7"/>
      <c r="G10" s="7"/>
      <c r="H10" s="7"/>
      <c r="I10" s="7"/>
      <c r="J10" s="7"/>
      <c r="K10" s="7"/>
      <c r="L10" s="1"/>
      <c r="M10" s="5"/>
      <c r="N10" s="6"/>
      <c r="O10" s="7"/>
      <c r="P10" s="8"/>
    </row>
    <row r="11" spans="1:21" s="9" customFormat="1" ht="48" customHeight="1" x14ac:dyDescent="0.25">
      <c r="A11" s="102" t="s">
        <v>27</v>
      </c>
      <c r="B11" s="102"/>
      <c r="C11" s="102"/>
      <c r="D11" s="102"/>
      <c r="E11" s="103" t="s">
        <v>0</v>
      </c>
      <c r="F11" s="106" t="s">
        <v>28</v>
      </c>
      <c r="G11" s="102" t="s">
        <v>1</v>
      </c>
      <c r="H11" s="102"/>
      <c r="I11" s="102"/>
      <c r="J11" s="102"/>
      <c r="K11" s="109"/>
      <c r="L11" s="110" t="s">
        <v>2</v>
      </c>
      <c r="M11" s="110"/>
      <c r="N11" s="110"/>
      <c r="O11" s="110"/>
      <c r="P11" s="110"/>
      <c r="Q11" s="110"/>
      <c r="R11" s="110"/>
      <c r="S11" s="110"/>
      <c r="T11" s="111" t="s">
        <v>3</v>
      </c>
      <c r="U11" s="112"/>
    </row>
    <row r="12" spans="1:21" s="9" customFormat="1" ht="22.5" x14ac:dyDescent="0.25">
      <c r="A12" s="10" t="s">
        <v>14</v>
      </c>
      <c r="B12" s="10" t="s">
        <v>15</v>
      </c>
      <c r="C12" s="10" t="s">
        <v>16</v>
      </c>
      <c r="D12" s="10" t="s">
        <v>17</v>
      </c>
      <c r="E12" s="104" t="s">
        <v>29</v>
      </c>
      <c r="F12" s="107"/>
      <c r="G12" s="10" t="s">
        <v>4</v>
      </c>
      <c r="H12" s="10" t="s">
        <v>5</v>
      </c>
      <c r="I12" s="10" t="s">
        <v>6</v>
      </c>
      <c r="J12" s="10" t="s">
        <v>7</v>
      </c>
      <c r="K12" s="10" t="s">
        <v>8</v>
      </c>
      <c r="L12" s="113" t="s">
        <v>68</v>
      </c>
      <c r="M12" s="114"/>
      <c r="N12" s="114"/>
      <c r="O12" s="114"/>
      <c r="P12" s="114"/>
      <c r="Q12" s="114"/>
      <c r="R12" s="114"/>
      <c r="S12" s="114"/>
      <c r="T12" s="114"/>
      <c r="U12" s="115"/>
    </row>
    <row r="13" spans="1:21" s="9" customFormat="1" ht="56.25" x14ac:dyDescent="0.25">
      <c r="A13" s="11" t="s">
        <v>14</v>
      </c>
      <c r="B13" s="11" t="s">
        <v>15</v>
      </c>
      <c r="C13" s="11" t="s">
        <v>16</v>
      </c>
      <c r="D13" s="11" t="s">
        <v>17</v>
      </c>
      <c r="E13" s="105"/>
      <c r="F13" s="108"/>
      <c r="G13" s="11" t="s">
        <v>4</v>
      </c>
      <c r="H13" s="11" t="s">
        <v>5</v>
      </c>
      <c r="I13" s="11" t="s">
        <v>6</v>
      </c>
      <c r="J13" s="11" t="s">
        <v>7</v>
      </c>
      <c r="K13" s="11" t="s">
        <v>8</v>
      </c>
      <c r="L13" s="12" t="s">
        <v>9</v>
      </c>
      <c r="M13" s="12"/>
      <c r="N13" s="12"/>
      <c r="O13" s="12"/>
      <c r="P13" s="12"/>
      <c r="Q13" s="13"/>
      <c r="R13" s="14" t="s">
        <v>10</v>
      </c>
      <c r="S13" s="14" t="s">
        <v>11</v>
      </c>
      <c r="T13" s="15" t="s">
        <v>12</v>
      </c>
      <c r="U13" s="15" t="s">
        <v>13</v>
      </c>
    </row>
    <row r="14" spans="1:21" s="9" customFormat="1" x14ac:dyDescent="0.25">
      <c r="A14" s="10"/>
      <c r="B14" s="10"/>
      <c r="C14" s="10"/>
      <c r="D14" s="10"/>
      <c r="E14" s="16" t="s">
        <v>30</v>
      </c>
      <c r="F14" s="10"/>
      <c r="G14" s="10"/>
      <c r="H14" s="10"/>
      <c r="I14" s="10"/>
      <c r="J14" s="10"/>
      <c r="K14" s="10"/>
      <c r="L14" s="10"/>
      <c r="M14" s="10">
        <v>1.0469999999999999</v>
      </c>
      <c r="N14" s="17">
        <v>1.048</v>
      </c>
      <c r="O14" s="17">
        <v>1.0469999999999999</v>
      </c>
      <c r="P14" s="17">
        <v>1.044</v>
      </c>
      <c r="Q14" s="18">
        <v>1.042</v>
      </c>
      <c r="R14" s="19"/>
      <c r="U14" s="20"/>
    </row>
    <row r="15" spans="1:21" s="9" customFormat="1" x14ac:dyDescent="0.25">
      <c r="A15" s="96" t="s">
        <v>31</v>
      </c>
      <c r="B15" s="96" t="s">
        <v>32</v>
      </c>
      <c r="C15" s="96" t="s">
        <v>32</v>
      </c>
      <c r="D15" s="96" t="s">
        <v>32</v>
      </c>
      <c r="E15" s="116" t="s">
        <v>33</v>
      </c>
      <c r="F15" s="21" t="s">
        <v>34</v>
      </c>
      <c r="G15" s="22" t="s">
        <v>35</v>
      </c>
      <c r="H15" s="22" t="s">
        <v>32</v>
      </c>
      <c r="I15" s="22" t="s">
        <v>32</v>
      </c>
      <c r="J15" s="22" t="s">
        <v>32</v>
      </c>
      <c r="K15" s="22" t="s">
        <v>32</v>
      </c>
      <c r="L15" s="23">
        <f>L16</f>
        <v>32892.686239999995</v>
      </c>
      <c r="M15" s="23"/>
      <c r="N15" s="23"/>
      <c r="O15" s="23"/>
      <c r="P15" s="23"/>
      <c r="Q15" s="24"/>
      <c r="R15" s="23">
        <f>R16</f>
        <v>24874.562999999998</v>
      </c>
      <c r="S15" s="23">
        <f>S16</f>
        <v>23255.145</v>
      </c>
      <c r="T15" s="25">
        <f>S15*100/L15</f>
        <v>70.700048121092593</v>
      </c>
      <c r="U15" s="26">
        <f>S15*100/R15</f>
        <v>93.489662511860018</v>
      </c>
    </row>
    <row r="16" spans="1:21" s="9" customFormat="1" ht="31.5" x14ac:dyDescent="0.25">
      <c r="A16" s="118"/>
      <c r="B16" s="118"/>
      <c r="C16" s="118"/>
      <c r="D16" s="118"/>
      <c r="E16" s="117"/>
      <c r="F16" s="27" t="s">
        <v>36</v>
      </c>
      <c r="G16" s="22" t="s">
        <v>35</v>
      </c>
      <c r="H16" s="22" t="s">
        <v>32</v>
      </c>
      <c r="I16" s="22" t="s">
        <v>32</v>
      </c>
      <c r="J16" s="22" t="s">
        <v>32</v>
      </c>
      <c r="K16" s="22" t="s">
        <v>32</v>
      </c>
      <c r="L16" s="23">
        <f>L20+L25+L33+L38</f>
        <v>32892.686239999995</v>
      </c>
      <c r="M16" s="23"/>
      <c r="N16" s="23"/>
      <c r="O16" s="23"/>
      <c r="P16" s="23"/>
      <c r="Q16" s="24"/>
      <c r="R16" s="23">
        <f>R20+R25+R33+R38</f>
        <v>24874.562999999998</v>
      </c>
      <c r="S16" s="23">
        <f>S20+S25+S33+S38</f>
        <v>23255.145</v>
      </c>
      <c r="T16" s="25">
        <f>S16*100/L16</f>
        <v>70.700048121092593</v>
      </c>
      <c r="U16" s="26">
        <f>S16*100/R16</f>
        <v>93.489662511860018</v>
      </c>
    </row>
    <row r="17" spans="1:25" s="9" customFormat="1" ht="22.5" x14ac:dyDescent="0.25">
      <c r="A17" s="94" t="s">
        <v>31</v>
      </c>
      <c r="B17" s="94" t="s">
        <v>37</v>
      </c>
      <c r="C17" s="94" t="s">
        <v>32</v>
      </c>
      <c r="D17" s="94" t="s">
        <v>32</v>
      </c>
      <c r="E17" s="95" t="s">
        <v>38</v>
      </c>
      <c r="F17" s="27" t="s">
        <v>34</v>
      </c>
      <c r="G17" s="28" t="s">
        <v>35</v>
      </c>
      <c r="H17" s="28" t="s">
        <v>39</v>
      </c>
      <c r="I17" s="28" t="s">
        <v>40</v>
      </c>
      <c r="J17" s="54" t="s">
        <v>62</v>
      </c>
      <c r="K17" s="28" t="s">
        <v>60</v>
      </c>
      <c r="L17" s="23">
        <v>0</v>
      </c>
      <c r="M17" s="23"/>
      <c r="N17" s="23"/>
      <c r="O17" s="23"/>
      <c r="P17" s="23"/>
      <c r="Q17" s="24"/>
      <c r="R17" s="23">
        <v>0</v>
      </c>
      <c r="S17" s="23">
        <v>0</v>
      </c>
      <c r="T17" s="25">
        <v>0</v>
      </c>
      <c r="U17" s="26">
        <v>0</v>
      </c>
    </row>
    <row r="18" spans="1:25" s="9" customFormat="1" ht="33.75" x14ac:dyDescent="0.25">
      <c r="A18" s="94"/>
      <c r="B18" s="94"/>
      <c r="C18" s="94"/>
      <c r="D18" s="94"/>
      <c r="E18" s="95"/>
      <c r="F18" s="29" t="s">
        <v>36</v>
      </c>
      <c r="G18" s="28" t="s">
        <v>35</v>
      </c>
      <c r="H18" s="28" t="s">
        <v>39</v>
      </c>
      <c r="I18" s="28" t="s">
        <v>40</v>
      </c>
      <c r="J18" s="54" t="s">
        <v>62</v>
      </c>
      <c r="K18" s="28" t="s">
        <v>60</v>
      </c>
      <c r="L18" s="30">
        <v>0</v>
      </c>
      <c r="M18" s="30"/>
      <c r="N18" s="30"/>
      <c r="O18" s="30"/>
      <c r="P18" s="30"/>
      <c r="Q18" s="31"/>
      <c r="R18" s="30">
        <v>0</v>
      </c>
      <c r="S18" s="30">
        <v>0</v>
      </c>
      <c r="T18" s="32">
        <v>0</v>
      </c>
      <c r="U18" s="33">
        <v>0</v>
      </c>
    </row>
    <row r="19" spans="1:25" s="9" customFormat="1" x14ac:dyDescent="0.25">
      <c r="A19" s="94" t="s">
        <v>31</v>
      </c>
      <c r="B19" s="94" t="s">
        <v>41</v>
      </c>
      <c r="C19" s="94" t="s">
        <v>32</v>
      </c>
      <c r="D19" s="94" t="s">
        <v>32</v>
      </c>
      <c r="E19" s="95" t="s">
        <v>42</v>
      </c>
      <c r="F19" s="52" t="s">
        <v>34</v>
      </c>
      <c r="G19" s="51" t="s">
        <v>35</v>
      </c>
      <c r="H19" s="51" t="s">
        <v>43</v>
      </c>
      <c r="I19" s="51" t="s">
        <v>44</v>
      </c>
      <c r="J19" s="51" t="s">
        <v>32</v>
      </c>
      <c r="K19" s="51" t="s">
        <v>32</v>
      </c>
      <c r="L19" s="23">
        <f>L20</f>
        <v>4135.4809999999998</v>
      </c>
      <c r="M19" s="23"/>
      <c r="N19" s="23"/>
      <c r="O19" s="23"/>
      <c r="P19" s="23"/>
      <c r="Q19" s="24"/>
      <c r="R19" s="23">
        <f>R20</f>
        <v>3820.1</v>
      </c>
      <c r="S19" s="23">
        <f>S20</f>
        <v>3820.1</v>
      </c>
      <c r="T19" s="25">
        <f>S19*100/L19</f>
        <v>92.373777076959129</v>
      </c>
      <c r="U19" s="26">
        <f t="shared" ref="U19:U24" si="0">S19*100/R19</f>
        <v>100</v>
      </c>
    </row>
    <row r="20" spans="1:25" s="9" customFormat="1" ht="31.5" x14ac:dyDescent="0.25">
      <c r="A20" s="94"/>
      <c r="B20" s="94"/>
      <c r="C20" s="94"/>
      <c r="D20" s="94"/>
      <c r="E20" s="95"/>
      <c r="F20" s="27" t="s">
        <v>36</v>
      </c>
      <c r="G20" s="51" t="s">
        <v>35</v>
      </c>
      <c r="H20" s="51" t="s">
        <v>43</v>
      </c>
      <c r="I20" s="51" t="s">
        <v>44</v>
      </c>
      <c r="J20" s="53" t="s">
        <v>32</v>
      </c>
      <c r="K20" s="51" t="s">
        <v>32</v>
      </c>
      <c r="L20" s="23">
        <f>L21+L22+L23</f>
        <v>4135.4809999999998</v>
      </c>
      <c r="M20" s="23"/>
      <c r="N20" s="23"/>
      <c r="O20" s="23"/>
      <c r="P20" s="23"/>
      <c r="Q20" s="24"/>
      <c r="R20" s="23">
        <f>R23+R22+R21</f>
        <v>3820.1</v>
      </c>
      <c r="S20" s="23">
        <f>S23+S22+S21</f>
        <v>3820.1</v>
      </c>
      <c r="T20" s="26">
        <f>S20*100/L20</f>
        <v>92.373777076959129</v>
      </c>
      <c r="U20" s="26">
        <f>S20*100/R20</f>
        <v>100</v>
      </c>
    </row>
    <row r="21" spans="1:25" s="9" customFormat="1" ht="67.5" x14ac:dyDescent="0.25">
      <c r="A21" s="66" t="s">
        <v>31</v>
      </c>
      <c r="B21" s="66" t="s">
        <v>41</v>
      </c>
      <c r="C21" s="66" t="s">
        <v>45</v>
      </c>
      <c r="D21" s="66"/>
      <c r="E21" s="75" t="s">
        <v>102</v>
      </c>
      <c r="F21" s="29" t="s">
        <v>36</v>
      </c>
      <c r="G21" s="78">
        <v>793</v>
      </c>
      <c r="H21" s="66" t="s">
        <v>43</v>
      </c>
      <c r="I21" s="66" t="s">
        <v>44</v>
      </c>
      <c r="J21" s="46" t="s">
        <v>72</v>
      </c>
      <c r="K21" s="75" t="s">
        <v>73</v>
      </c>
      <c r="L21" s="67">
        <f>216.8+82+552.5</f>
        <v>851.3</v>
      </c>
      <c r="M21" s="30"/>
      <c r="N21" s="30"/>
      <c r="O21" s="30"/>
      <c r="P21" s="30"/>
      <c r="Q21" s="31"/>
      <c r="R21" s="31">
        <v>566.6</v>
      </c>
      <c r="S21" s="31">
        <v>566.6</v>
      </c>
      <c r="T21" s="33">
        <v>100</v>
      </c>
      <c r="U21" s="33">
        <v>100</v>
      </c>
    </row>
    <row r="22" spans="1:25" s="9" customFormat="1" ht="33.75" x14ac:dyDescent="0.25">
      <c r="A22" s="66" t="s">
        <v>31</v>
      </c>
      <c r="B22" s="66" t="s">
        <v>41</v>
      </c>
      <c r="C22" s="66" t="s">
        <v>46</v>
      </c>
      <c r="D22" s="66"/>
      <c r="E22" s="76" t="s">
        <v>70</v>
      </c>
      <c r="F22" s="29" t="s">
        <v>36</v>
      </c>
      <c r="G22" s="78">
        <v>793</v>
      </c>
      <c r="H22" s="66" t="s">
        <v>43</v>
      </c>
      <c r="I22" s="66" t="s">
        <v>44</v>
      </c>
      <c r="J22" s="46" t="s">
        <v>64</v>
      </c>
      <c r="K22" s="75" t="s">
        <v>74</v>
      </c>
      <c r="L22" s="67">
        <v>30.7</v>
      </c>
      <c r="M22" s="34"/>
      <c r="N22" s="30"/>
      <c r="O22" s="30"/>
      <c r="P22" s="30"/>
      <c r="Q22" s="35"/>
      <c r="R22" s="35">
        <v>0</v>
      </c>
      <c r="S22" s="35">
        <v>0</v>
      </c>
      <c r="T22" s="47">
        <f>S22*100/L22</f>
        <v>0</v>
      </c>
      <c r="U22" s="48">
        <v>0</v>
      </c>
    </row>
    <row r="23" spans="1:25" s="9" customFormat="1" ht="67.5" x14ac:dyDescent="0.25">
      <c r="A23" s="74" t="s">
        <v>31</v>
      </c>
      <c r="B23" s="74" t="s">
        <v>41</v>
      </c>
      <c r="C23" s="74" t="s">
        <v>69</v>
      </c>
      <c r="D23" s="74"/>
      <c r="E23" s="77" t="s">
        <v>71</v>
      </c>
      <c r="F23" s="29" t="s">
        <v>36</v>
      </c>
      <c r="G23" s="79">
        <v>793</v>
      </c>
      <c r="H23" s="74" t="s">
        <v>43</v>
      </c>
      <c r="I23" s="74" t="s">
        <v>44</v>
      </c>
      <c r="J23" s="80" t="s">
        <v>75</v>
      </c>
      <c r="K23" s="81">
        <v>810</v>
      </c>
      <c r="L23" s="93">
        <f>1786.82+1466.661</f>
        <v>3253.4809999999998</v>
      </c>
      <c r="M23" s="34"/>
      <c r="N23" s="30"/>
      <c r="O23" s="30"/>
      <c r="P23" s="30"/>
      <c r="Q23" s="35"/>
      <c r="R23" s="36">
        <v>3253.5</v>
      </c>
      <c r="S23" s="36">
        <v>3253.5</v>
      </c>
      <c r="T23" s="32">
        <f>S23*100/L23</f>
        <v>100.00058398988654</v>
      </c>
      <c r="U23" s="33">
        <f t="shared" si="0"/>
        <v>100</v>
      </c>
    </row>
    <row r="24" spans="1:25" s="9" customFormat="1" x14ac:dyDescent="0.25">
      <c r="A24" s="96" t="s">
        <v>31</v>
      </c>
      <c r="B24" s="96" t="s">
        <v>47</v>
      </c>
      <c r="C24" s="96" t="s">
        <v>32</v>
      </c>
      <c r="D24" s="96" t="s">
        <v>32</v>
      </c>
      <c r="E24" s="98" t="s">
        <v>48</v>
      </c>
      <c r="F24" s="52" t="s">
        <v>34</v>
      </c>
      <c r="G24" s="51" t="s">
        <v>35</v>
      </c>
      <c r="H24" s="51" t="s">
        <v>43</v>
      </c>
      <c r="I24" s="51" t="s">
        <v>49</v>
      </c>
      <c r="J24" s="51" t="s">
        <v>32</v>
      </c>
      <c r="K24" s="51" t="s">
        <v>32</v>
      </c>
      <c r="L24" s="37">
        <f>L25</f>
        <v>8578.8133199999993</v>
      </c>
      <c r="M24" s="37"/>
      <c r="N24" s="23"/>
      <c r="O24" s="23"/>
      <c r="P24" s="23"/>
      <c r="Q24" s="38"/>
      <c r="R24" s="39">
        <f>R25</f>
        <v>4475.7629999999999</v>
      </c>
      <c r="S24" s="39">
        <f>S25</f>
        <v>3009.145</v>
      </c>
      <c r="T24" s="25">
        <f>S24*100/L24</f>
        <v>35.07647139243263</v>
      </c>
      <c r="U24" s="26">
        <f t="shared" si="0"/>
        <v>67.232000443276377</v>
      </c>
    </row>
    <row r="25" spans="1:25" s="9" customFormat="1" ht="31.5" x14ac:dyDescent="0.25">
      <c r="A25" s="97"/>
      <c r="B25" s="97"/>
      <c r="C25" s="97"/>
      <c r="D25" s="97"/>
      <c r="E25" s="99"/>
      <c r="F25" s="27" t="s">
        <v>36</v>
      </c>
      <c r="G25" s="51" t="s">
        <v>35</v>
      </c>
      <c r="H25" s="51" t="s">
        <v>43</v>
      </c>
      <c r="I25" s="51" t="s">
        <v>49</v>
      </c>
      <c r="J25" s="51" t="s">
        <v>32</v>
      </c>
      <c r="K25" s="51" t="s">
        <v>32</v>
      </c>
      <c r="L25" s="37">
        <f>L26+L27+L28+L29+L30+L31</f>
        <v>8578.8133199999993</v>
      </c>
      <c r="M25" s="37"/>
      <c r="N25" s="23"/>
      <c r="O25" s="23"/>
      <c r="P25" s="23"/>
      <c r="Q25" s="38"/>
      <c r="R25" s="39">
        <f>R26+R27+R28+R29+R30+R31</f>
        <v>4475.7629999999999</v>
      </c>
      <c r="S25" s="39">
        <f>S26+S27+S28+S29+S30+S31</f>
        <v>3009.145</v>
      </c>
      <c r="T25" s="25">
        <f>S25*100/L25</f>
        <v>35.07647139243263</v>
      </c>
      <c r="U25" s="26">
        <f>S25*100/R25</f>
        <v>67.232000443276377</v>
      </c>
    </row>
    <row r="26" spans="1:25" s="9" customFormat="1" ht="38.25" customHeight="1" x14ac:dyDescent="0.25">
      <c r="A26" s="82" t="s">
        <v>31</v>
      </c>
      <c r="B26" s="82" t="s">
        <v>47</v>
      </c>
      <c r="C26" s="82" t="s">
        <v>50</v>
      </c>
      <c r="D26" s="82" t="s">
        <v>76</v>
      </c>
      <c r="E26" s="83" t="s">
        <v>79</v>
      </c>
      <c r="F26" s="85" t="s">
        <v>36</v>
      </c>
      <c r="G26" s="86">
        <v>793</v>
      </c>
      <c r="H26" s="40" t="s">
        <v>43</v>
      </c>
      <c r="I26" s="40" t="s">
        <v>49</v>
      </c>
      <c r="J26" s="73" t="s">
        <v>66</v>
      </c>
      <c r="K26" s="86">
        <v>244</v>
      </c>
      <c r="L26" s="67">
        <v>100</v>
      </c>
      <c r="M26" s="30"/>
      <c r="N26" s="30"/>
      <c r="O26" s="30"/>
      <c r="P26" s="30"/>
      <c r="Q26" s="31"/>
      <c r="R26" s="30">
        <v>0</v>
      </c>
      <c r="S26" s="30">
        <v>0</v>
      </c>
      <c r="T26" s="32">
        <v>0</v>
      </c>
      <c r="U26" s="33">
        <v>0</v>
      </c>
      <c r="Y26" s="49"/>
    </row>
    <row r="27" spans="1:25" s="9" customFormat="1" ht="33" customHeight="1" x14ac:dyDescent="0.25">
      <c r="A27" s="82" t="s">
        <v>31</v>
      </c>
      <c r="B27" s="82" t="s">
        <v>47</v>
      </c>
      <c r="C27" s="82" t="s">
        <v>50</v>
      </c>
      <c r="D27" s="82" t="s">
        <v>77</v>
      </c>
      <c r="E27" s="83" t="s">
        <v>80</v>
      </c>
      <c r="F27" s="85" t="s">
        <v>36</v>
      </c>
      <c r="G27" s="86">
        <v>793</v>
      </c>
      <c r="H27" s="40" t="s">
        <v>43</v>
      </c>
      <c r="I27" s="40" t="s">
        <v>49</v>
      </c>
      <c r="J27" s="73" t="s">
        <v>66</v>
      </c>
      <c r="K27" s="86">
        <v>244</v>
      </c>
      <c r="L27" s="67">
        <v>0</v>
      </c>
      <c r="M27" s="30"/>
      <c r="N27" s="30"/>
      <c r="O27" s="30"/>
      <c r="P27" s="30"/>
      <c r="Q27" s="31"/>
      <c r="R27" s="30">
        <v>0</v>
      </c>
      <c r="S27" s="30">
        <v>0</v>
      </c>
      <c r="T27" s="47">
        <v>0</v>
      </c>
      <c r="U27" s="48">
        <v>0</v>
      </c>
    </row>
    <row r="28" spans="1:25" s="9" customFormat="1" ht="57.75" customHeight="1" x14ac:dyDescent="0.25">
      <c r="A28" s="82" t="s">
        <v>31</v>
      </c>
      <c r="B28" s="82" t="s">
        <v>47</v>
      </c>
      <c r="C28" s="82" t="s">
        <v>50</v>
      </c>
      <c r="D28" s="82" t="s">
        <v>52</v>
      </c>
      <c r="E28" s="83" t="s">
        <v>106</v>
      </c>
      <c r="F28" s="85" t="s">
        <v>36</v>
      </c>
      <c r="G28" s="86">
        <v>793</v>
      </c>
      <c r="H28" s="40" t="s">
        <v>43</v>
      </c>
      <c r="I28" s="40" t="s">
        <v>49</v>
      </c>
      <c r="J28" s="73" t="s">
        <v>65</v>
      </c>
      <c r="K28" s="11" t="s">
        <v>82</v>
      </c>
      <c r="L28" s="67">
        <v>670</v>
      </c>
      <c r="M28" s="30"/>
      <c r="N28" s="30"/>
      <c r="O28" s="30"/>
      <c r="P28" s="30"/>
      <c r="Q28" s="31"/>
      <c r="R28" s="60">
        <v>387.2</v>
      </c>
      <c r="S28" s="30">
        <v>386.4</v>
      </c>
      <c r="T28" s="47">
        <v>0</v>
      </c>
      <c r="U28" s="48">
        <v>0</v>
      </c>
    </row>
    <row r="29" spans="1:25" s="9" customFormat="1" ht="115.5" customHeight="1" x14ac:dyDescent="0.25">
      <c r="A29" s="82" t="s">
        <v>31</v>
      </c>
      <c r="B29" s="82" t="s">
        <v>47</v>
      </c>
      <c r="C29" s="82" t="s">
        <v>50</v>
      </c>
      <c r="D29" s="82" t="s">
        <v>53</v>
      </c>
      <c r="E29" s="83" t="s">
        <v>103</v>
      </c>
      <c r="F29" s="85" t="s">
        <v>36</v>
      </c>
      <c r="G29" s="86">
        <v>793</v>
      </c>
      <c r="H29" s="40" t="s">
        <v>43</v>
      </c>
      <c r="I29" s="40" t="s">
        <v>49</v>
      </c>
      <c r="J29" s="73" t="s">
        <v>83</v>
      </c>
      <c r="K29" s="11">
        <v>414</v>
      </c>
      <c r="L29" s="67">
        <f>2614.7+967.16332+78.25+0.235</f>
        <v>3660.3483200000001</v>
      </c>
      <c r="M29" s="30"/>
      <c r="N29" s="30"/>
      <c r="O29" s="30"/>
      <c r="P29" s="30"/>
      <c r="Q29" s="31"/>
      <c r="R29" s="60">
        <v>3581.8629999999998</v>
      </c>
      <c r="S29" s="30">
        <v>2479.145</v>
      </c>
      <c r="T29" s="47">
        <v>0</v>
      </c>
      <c r="U29" s="48">
        <v>0</v>
      </c>
    </row>
    <row r="30" spans="1:25" s="9" customFormat="1" ht="38.25" customHeight="1" x14ac:dyDescent="0.25">
      <c r="A30" s="82" t="s">
        <v>31</v>
      </c>
      <c r="B30" s="82" t="s">
        <v>47</v>
      </c>
      <c r="C30" s="82" t="s">
        <v>50</v>
      </c>
      <c r="D30" s="82" t="s">
        <v>78</v>
      </c>
      <c r="E30" s="83" t="s">
        <v>81</v>
      </c>
      <c r="F30" s="85" t="s">
        <v>36</v>
      </c>
      <c r="G30" s="86">
        <v>793</v>
      </c>
      <c r="H30" s="40" t="s">
        <v>43</v>
      </c>
      <c r="I30" s="40" t="s">
        <v>49</v>
      </c>
      <c r="J30" s="73" t="s">
        <v>84</v>
      </c>
      <c r="K30" s="11" t="s">
        <v>85</v>
      </c>
      <c r="L30" s="67">
        <v>3527.5</v>
      </c>
      <c r="M30" s="30"/>
      <c r="N30" s="30"/>
      <c r="O30" s="30"/>
      <c r="P30" s="30"/>
      <c r="Q30" s="31"/>
      <c r="R30" s="60">
        <v>401</v>
      </c>
      <c r="S30" s="30">
        <v>40</v>
      </c>
      <c r="T30" s="47">
        <v>100</v>
      </c>
      <c r="U30" s="48">
        <v>100</v>
      </c>
    </row>
    <row r="31" spans="1:25" s="9" customFormat="1" ht="39.75" customHeight="1" x14ac:dyDescent="0.25">
      <c r="A31" s="66" t="s">
        <v>31</v>
      </c>
      <c r="B31" s="66" t="s">
        <v>47</v>
      </c>
      <c r="C31" s="66" t="s">
        <v>50</v>
      </c>
      <c r="D31" s="66" t="s">
        <v>54</v>
      </c>
      <c r="E31" s="84" t="s">
        <v>107</v>
      </c>
      <c r="F31" s="85" t="s">
        <v>36</v>
      </c>
      <c r="G31" s="66">
        <v>793</v>
      </c>
      <c r="H31" s="66" t="s">
        <v>43</v>
      </c>
      <c r="I31" s="66" t="s">
        <v>49</v>
      </c>
      <c r="J31" s="46" t="s">
        <v>67</v>
      </c>
      <c r="K31" s="75" t="s">
        <v>86</v>
      </c>
      <c r="L31" s="67">
        <f>21.3+261.565+300+38.1</f>
        <v>620.96500000000003</v>
      </c>
      <c r="M31" s="30"/>
      <c r="N31" s="30"/>
      <c r="O31" s="30"/>
      <c r="P31" s="30"/>
      <c r="Q31" s="31"/>
      <c r="R31" s="60">
        <v>105.7</v>
      </c>
      <c r="S31" s="60">
        <v>103.6</v>
      </c>
      <c r="T31" s="47">
        <f t="shared" ref="T31:T40" si="1">S31*100/L31</f>
        <v>16.683710031966374</v>
      </c>
      <c r="U31" s="48">
        <f t="shared" ref="U31:U38" si="2">S31*100/R31</f>
        <v>98.013245033112582</v>
      </c>
    </row>
    <row r="32" spans="1:25" s="43" customFormat="1" x14ac:dyDescent="0.25">
      <c r="A32" s="96" t="s">
        <v>31</v>
      </c>
      <c r="B32" s="96" t="s">
        <v>39</v>
      </c>
      <c r="C32" s="96" t="s">
        <v>32</v>
      </c>
      <c r="D32" s="96" t="s">
        <v>32</v>
      </c>
      <c r="E32" s="98" t="s">
        <v>55</v>
      </c>
      <c r="F32" s="41" t="s">
        <v>34</v>
      </c>
      <c r="G32" s="51" t="s">
        <v>35</v>
      </c>
      <c r="H32" s="51" t="s">
        <v>43</v>
      </c>
      <c r="I32" s="51" t="s">
        <v>51</v>
      </c>
      <c r="J32" s="51" t="s">
        <v>32</v>
      </c>
      <c r="K32" s="42" t="s">
        <v>32</v>
      </c>
      <c r="L32" s="23">
        <f>L33</f>
        <v>1786.3999999999999</v>
      </c>
      <c r="M32" s="23"/>
      <c r="N32" s="23"/>
      <c r="O32" s="23"/>
      <c r="P32" s="23"/>
      <c r="Q32" s="38"/>
      <c r="R32" s="39">
        <f>R33</f>
        <v>1766.8999999999999</v>
      </c>
      <c r="S32" s="39">
        <f>S33</f>
        <v>1755.3</v>
      </c>
      <c r="T32" s="25">
        <f t="shared" si="1"/>
        <v>98.259068517689215</v>
      </c>
      <c r="U32" s="26">
        <f t="shared" si="2"/>
        <v>99.343482936215977</v>
      </c>
    </row>
    <row r="33" spans="1:21" s="9" customFormat="1" ht="31.5" x14ac:dyDescent="0.25">
      <c r="A33" s="97"/>
      <c r="B33" s="97"/>
      <c r="C33" s="97"/>
      <c r="D33" s="97"/>
      <c r="E33" s="99"/>
      <c r="F33" s="27" t="s">
        <v>36</v>
      </c>
      <c r="G33" s="51" t="s">
        <v>35</v>
      </c>
      <c r="H33" s="51" t="s">
        <v>43</v>
      </c>
      <c r="I33" s="51" t="s">
        <v>51</v>
      </c>
      <c r="J33" s="51" t="s">
        <v>32</v>
      </c>
      <c r="K33" s="42" t="s">
        <v>32</v>
      </c>
      <c r="L33" s="23">
        <f>L34+L35+L36</f>
        <v>1786.3999999999999</v>
      </c>
      <c r="M33" s="23"/>
      <c r="N33" s="23"/>
      <c r="O33" s="23"/>
      <c r="P33" s="23"/>
      <c r="Q33" s="24"/>
      <c r="R33" s="39">
        <f>R34+R35+R36</f>
        <v>1766.8999999999999</v>
      </c>
      <c r="S33" s="39">
        <f>S34+S35+S36</f>
        <v>1755.3</v>
      </c>
      <c r="T33" s="25">
        <f t="shared" si="1"/>
        <v>98.259068517689215</v>
      </c>
      <c r="U33" s="26">
        <f t="shared" si="2"/>
        <v>99.343482936215977</v>
      </c>
    </row>
    <row r="34" spans="1:21" s="9" customFormat="1" ht="45" x14ac:dyDescent="0.25">
      <c r="A34" s="40" t="s">
        <v>31</v>
      </c>
      <c r="B34" s="40" t="s">
        <v>39</v>
      </c>
      <c r="C34" s="40"/>
      <c r="D34" s="40"/>
      <c r="E34" s="84" t="s">
        <v>56</v>
      </c>
      <c r="F34" s="29" t="s">
        <v>36</v>
      </c>
      <c r="G34" s="66">
        <v>793</v>
      </c>
      <c r="H34" s="66" t="s">
        <v>43</v>
      </c>
      <c r="I34" s="66" t="s">
        <v>51</v>
      </c>
      <c r="J34" s="46" t="s">
        <v>89</v>
      </c>
      <c r="K34" s="78">
        <v>244</v>
      </c>
      <c r="L34" s="78">
        <v>73.599999999999994</v>
      </c>
      <c r="M34" s="30"/>
      <c r="N34" s="30"/>
      <c r="O34" s="30"/>
      <c r="P34" s="30"/>
      <c r="Q34" s="31"/>
      <c r="R34" s="36">
        <v>73.599999999999994</v>
      </c>
      <c r="S34" s="36">
        <v>73.599999999999994</v>
      </c>
      <c r="T34" s="32">
        <f t="shared" si="1"/>
        <v>100</v>
      </c>
      <c r="U34" s="33">
        <f t="shared" si="2"/>
        <v>100</v>
      </c>
    </row>
    <row r="35" spans="1:21" s="9" customFormat="1" ht="45" x14ac:dyDescent="0.25">
      <c r="A35" s="40" t="s">
        <v>31</v>
      </c>
      <c r="B35" s="40" t="s">
        <v>39</v>
      </c>
      <c r="C35" s="40"/>
      <c r="D35" s="40"/>
      <c r="E35" s="84" t="s">
        <v>87</v>
      </c>
      <c r="F35" s="29" t="s">
        <v>36</v>
      </c>
      <c r="G35" s="66">
        <v>793</v>
      </c>
      <c r="H35" s="66" t="s">
        <v>57</v>
      </c>
      <c r="I35" s="66" t="s">
        <v>51</v>
      </c>
      <c r="J35" s="46" t="s">
        <v>63</v>
      </c>
      <c r="K35" s="75" t="s">
        <v>90</v>
      </c>
      <c r="L35" s="78">
        <f>2.4+1.7+20.556+11.622+11.622+16.9+0.2</f>
        <v>65</v>
      </c>
      <c r="M35" s="30"/>
      <c r="N35" s="30"/>
      <c r="O35" s="30"/>
      <c r="P35" s="30"/>
      <c r="Q35" s="31"/>
      <c r="R35" s="36">
        <v>45.5</v>
      </c>
      <c r="S35" s="36">
        <v>33.9</v>
      </c>
      <c r="T35" s="32">
        <f t="shared" si="1"/>
        <v>52.153846153846153</v>
      </c>
      <c r="U35" s="33">
        <f t="shared" si="2"/>
        <v>74.505494505494511</v>
      </c>
    </row>
    <row r="36" spans="1:21" s="9" customFormat="1" ht="33.75" x14ac:dyDescent="0.25">
      <c r="A36" s="44" t="s">
        <v>31</v>
      </c>
      <c r="B36" s="44" t="s">
        <v>39</v>
      </c>
      <c r="C36" s="45"/>
      <c r="D36" s="45"/>
      <c r="E36" s="84" t="s">
        <v>88</v>
      </c>
      <c r="F36" s="29" t="s">
        <v>36</v>
      </c>
      <c r="G36" s="66">
        <v>793</v>
      </c>
      <c r="H36" s="66" t="s">
        <v>43</v>
      </c>
      <c r="I36" s="66" t="s">
        <v>51</v>
      </c>
      <c r="J36" s="46" t="s">
        <v>91</v>
      </c>
      <c r="K36" s="75">
        <v>521</v>
      </c>
      <c r="L36" s="78">
        <v>1647.8</v>
      </c>
      <c r="M36" s="30"/>
      <c r="N36" s="30"/>
      <c r="O36" s="30"/>
      <c r="P36" s="30"/>
      <c r="Q36" s="31"/>
      <c r="R36" s="87">
        <v>1647.8</v>
      </c>
      <c r="S36" s="87">
        <v>1647.8</v>
      </c>
      <c r="T36" s="88">
        <f t="shared" si="1"/>
        <v>100</v>
      </c>
      <c r="U36" s="89">
        <f t="shared" si="2"/>
        <v>100</v>
      </c>
    </row>
    <row r="37" spans="1:21" s="43" customFormat="1" x14ac:dyDescent="0.25">
      <c r="A37" s="96" t="s">
        <v>31</v>
      </c>
      <c r="B37" s="96" t="s">
        <v>43</v>
      </c>
      <c r="C37" s="96" t="s">
        <v>32</v>
      </c>
      <c r="D37" s="96" t="s">
        <v>32</v>
      </c>
      <c r="E37" s="116" t="s">
        <v>58</v>
      </c>
      <c r="F37" s="27" t="s">
        <v>34</v>
      </c>
      <c r="G37" s="51" t="s">
        <v>35</v>
      </c>
      <c r="H37" s="51" t="s">
        <v>39</v>
      </c>
      <c r="I37" s="51" t="s">
        <v>59</v>
      </c>
      <c r="J37" s="51" t="s">
        <v>32</v>
      </c>
      <c r="K37" s="42" t="s">
        <v>32</v>
      </c>
      <c r="L37" s="23">
        <f>L38</f>
        <v>18391.99192</v>
      </c>
      <c r="M37" s="23"/>
      <c r="N37" s="23"/>
      <c r="O37" s="23"/>
      <c r="P37" s="23"/>
      <c r="Q37" s="38"/>
      <c r="R37" s="39">
        <f>R38</f>
        <v>14811.8</v>
      </c>
      <c r="S37" s="39">
        <f>S38</f>
        <v>14670.6</v>
      </c>
      <c r="T37" s="25">
        <f t="shared" si="1"/>
        <v>79.766237739843461</v>
      </c>
      <c r="U37" s="26">
        <f t="shared" si="2"/>
        <v>99.046706004671961</v>
      </c>
    </row>
    <row r="38" spans="1:21" s="43" customFormat="1" ht="31.5" x14ac:dyDescent="0.25">
      <c r="A38" s="119"/>
      <c r="B38" s="119"/>
      <c r="C38" s="119"/>
      <c r="D38" s="119"/>
      <c r="E38" s="120"/>
      <c r="F38" s="70" t="s">
        <v>36</v>
      </c>
      <c r="G38" s="51" t="s">
        <v>35</v>
      </c>
      <c r="H38" s="51" t="s">
        <v>39</v>
      </c>
      <c r="I38" s="51" t="s">
        <v>59</v>
      </c>
      <c r="J38" s="51" t="s">
        <v>32</v>
      </c>
      <c r="K38" s="42" t="s">
        <v>32</v>
      </c>
      <c r="L38" s="23">
        <f>L39+L40+L41</f>
        <v>18391.99192</v>
      </c>
      <c r="M38" s="23"/>
      <c r="N38" s="23"/>
      <c r="O38" s="23"/>
      <c r="P38" s="23"/>
      <c r="Q38" s="38"/>
      <c r="R38" s="39">
        <f>R39+R40+R41</f>
        <v>14811.8</v>
      </c>
      <c r="S38" s="39">
        <f>S39+S40+S41</f>
        <v>14670.6</v>
      </c>
      <c r="T38" s="25">
        <f t="shared" si="1"/>
        <v>79.766237739843461</v>
      </c>
      <c r="U38" s="26">
        <f t="shared" si="2"/>
        <v>99.046706004671961</v>
      </c>
    </row>
    <row r="39" spans="1:21" s="9" customFormat="1" ht="123.75" x14ac:dyDescent="0.25">
      <c r="A39" s="82" t="s">
        <v>31</v>
      </c>
      <c r="B39" s="82" t="s">
        <v>92</v>
      </c>
      <c r="C39" s="82" t="s">
        <v>47</v>
      </c>
      <c r="D39" s="56"/>
      <c r="E39" s="83" t="s">
        <v>104</v>
      </c>
      <c r="F39" s="72" t="s">
        <v>36</v>
      </c>
      <c r="G39" s="90">
        <v>793</v>
      </c>
      <c r="H39" s="82" t="s">
        <v>39</v>
      </c>
      <c r="I39" s="82" t="s">
        <v>95</v>
      </c>
      <c r="J39" s="91" t="s">
        <v>96</v>
      </c>
      <c r="K39" s="92"/>
      <c r="L39" s="32">
        <f>159+77.7+3</f>
        <v>239.7</v>
      </c>
      <c r="M39" s="61"/>
      <c r="N39" s="61"/>
      <c r="O39" s="61"/>
      <c r="P39" s="61"/>
      <c r="Q39" s="62"/>
      <c r="R39" s="68">
        <v>196.9</v>
      </c>
      <c r="S39" s="69">
        <v>79.400000000000006</v>
      </c>
      <c r="T39" s="58">
        <f t="shared" si="1"/>
        <v>33.124739257405096</v>
      </c>
      <c r="U39" s="58">
        <f>S39*100/R39</f>
        <v>40.325038090401222</v>
      </c>
    </row>
    <row r="40" spans="1:21" s="9" customFormat="1" ht="67.5" x14ac:dyDescent="0.25">
      <c r="A40" s="66" t="s">
        <v>31</v>
      </c>
      <c r="B40" s="66" t="s">
        <v>92</v>
      </c>
      <c r="C40" s="66" t="s">
        <v>93</v>
      </c>
      <c r="D40" s="57"/>
      <c r="E40" s="84" t="s">
        <v>105</v>
      </c>
      <c r="F40" s="72" t="s">
        <v>36</v>
      </c>
      <c r="G40" s="66">
        <v>793</v>
      </c>
      <c r="H40" s="66" t="s">
        <v>39</v>
      </c>
      <c r="I40" s="66" t="s">
        <v>59</v>
      </c>
      <c r="J40" s="46" t="s">
        <v>97</v>
      </c>
      <c r="K40" s="46" t="s">
        <v>98</v>
      </c>
      <c r="L40" s="67">
        <f>13339.10892+4000+812.183+1</f>
        <v>18152.29192</v>
      </c>
      <c r="M40" s="63"/>
      <c r="N40" s="63"/>
      <c r="O40" s="63"/>
      <c r="P40" s="63"/>
      <c r="Q40" s="63"/>
      <c r="R40" s="33">
        <v>14614.9</v>
      </c>
      <c r="S40" s="33">
        <v>14591.2</v>
      </c>
      <c r="T40" s="50">
        <f t="shared" si="1"/>
        <v>80.382136119811804</v>
      </c>
      <c r="U40" s="50">
        <v>99</v>
      </c>
    </row>
    <row r="41" spans="1:21" ht="48.75" customHeight="1" x14ac:dyDescent="0.25">
      <c r="A41" s="66" t="s">
        <v>31</v>
      </c>
      <c r="B41" s="66" t="s">
        <v>92</v>
      </c>
      <c r="C41" s="66" t="s">
        <v>92</v>
      </c>
      <c r="D41" s="55"/>
      <c r="E41" s="84" t="s">
        <v>94</v>
      </c>
      <c r="F41" s="71" t="s">
        <v>36</v>
      </c>
      <c r="G41" s="66" t="s">
        <v>35</v>
      </c>
      <c r="H41" s="66" t="s">
        <v>39</v>
      </c>
      <c r="I41" s="66" t="s">
        <v>59</v>
      </c>
      <c r="J41" s="46" t="s">
        <v>99</v>
      </c>
      <c r="K41" s="46" t="s">
        <v>100</v>
      </c>
      <c r="L41" s="67">
        <v>0</v>
      </c>
      <c r="M41" s="65"/>
      <c r="N41" s="65"/>
      <c r="O41" s="65"/>
      <c r="P41" s="65"/>
      <c r="Q41" s="65"/>
      <c r="R41" s="64">
        <v>0</v>
      </c>
      <c r="S41" s="64">
        <v>0</v>
      </c>
      <c r="T41" s="59">
        <v>0</v>
      </c>
      <c r="U41" s="59">
        <v>0</v>
      </c>
    </row>
  </sheetData>
  <mergeCells count="39">
    <mergeCell ref="A32:A33"/>
    <mergeCell ref="B32:B33"/>
    <mergeCell ref="C32:C33"/>
    <mergeCell ref="D32:D33"/>
    <mergeCell ref="E32:E33"/>
    <mergeCell ref="A37:A38"/>
    <mergeCell ref="B37:B38"/>
    <mergeCell ref="C37:C38"/>
    <mergeCell ref="D37:D38"/>
    <mergeCell ref="E37:E38"/>
    <mergeCell ref="E15:E16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A8:U8"/>
    <mergeCell ref="A9:U9"/>
    <mergeCell ref="A11:D11"/>
    <mergeCell ref="E11:E13"/>
    <mergeCell ref="F11:F13"/>
    <mergeCell ref="G11:K11"/>
    <mergeCell ref="L11:S11"/>
    <mergeCell ref="T11:U11"/>
    <mergeCell ref="L12:U12"/>
    <mergeCell ref="A24:A25"/>
    <mergeCell ref="B24:B25"/>
    <mergeCell ref="C24:C25"/>
    <mergeCell ref="D24:D25"/>
    <mergeCell ref="E24:E25"/>
    <mergeCell ref="A19:A20"/>
    <mergeCell ref="B19:B20"/>
    <mergeCell ref="C19:C20"/>
    <mergeCell ref="D19:D20"/>
    <mergeCell ref="E19:E20"/>
  </mergeCells>
  <hyperlinks>
    <hyperlink ref="A8" r:id="rId1" display="consultantplus://offline/ref=81C534AC1618B38338B7138DDEB14344F59B417381706259B468524054C32ECBB30FCA5546109B5D4A4FB66DK4O"/>
  </hyperlinks>
  <pageMargins left="0.7" right="0.7" top="0.75" bottom="0.75" header="0.3" footer="0.3"/>
  <pageSetup paperSize="9" scale="8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8" sqref="G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1</vt:lpstr>
      <vt:lpstr>Лист2</vt:lpstr>
      <vt:lpstr>Лист3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2017-10-26T04:19:04Z</dcterms:modified>
</cp:coreProperties>
</file>