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2 сессия 27.12.2019\решения\изм. в бюджет\"/>
    </mc:Choice>
  </mc:AlternateContent>
  <bookViews>
    <workbookView xWindow="720" yWindow="600" windowWidth="19440" windowHeight="71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1" i="1" l="1"/>
  <c r="G75" i="1"/>
  <c r="H75" i="1" s="1"/>
  <c r="F81" i="1"/>
  <c r="H81" i="1" s="1"/>
  <c r="G59" i="1"/>
  <c r="H59" i="1"/>
  <c r="F22" i="1"/>
  <c r="F36" i="1"/>
  <c r="F77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6" i="1"/>
  <c r="H78" i="1"/>
  <c r="F57" i="1"/>
  <c r="F56" i="1"/>
  <c r="F18" i="1" s="1"/>
  <c r="G20" i="1"/>
  <c r="H37" i="1"/>
  <c r="H36" i="1" s="1"/>
  <c r="G36" i="1"/>
  <c r="G40" i="1"/>
  <c r="G19" i="1" s="1"/>
  <c r="H40" i="1"/>
  <c r="H41" i="1"/>
  <c r="G77" i="1"/>
  <c r="H77" i="1"/>
  <c r="H58" i="1"/>
  <c r="H19" i="1" l="1"/>
  <c r="F79" i="1"/>
  <c r="F80" i="1" s="1"/>
  <c r="G57" i="1"/>
  <c r="H57" i="1" l="1"/>
  <c r="G56" i="1"/>
  <c r="G18" i="1" l="1"/>
  <c r="H56" i="1"/>
  <c r="G79" i="1" l="1"/>
  <c r="G80" i="1" s="1"/>
  <c r="H18" i="1"/>
  <c r="H79" i="1" s="1"/>
  <c r="H80" i="1" s="1"/>
</calcChain>
</file>

<file path=xl/sharedStrings.xml><?xml version="1.0" encoding="utf-8"?>
<sst xmlns="http://schemas.openxmlformats.org/spreadsheetml/2006/main" count="323" uniqueCount="149">
  <si>
    <t>Приложение № 1</t>
  </si>
  <si>
    <t>к решению Совета депутатов</t>
  </si>
  <si>
    <t xml:space="preserve">муниципального образования </t>
  </si>
  <si>
    <t>"Якшур-Бодьинский район"</t>
  </si>
  <si>
    <t>от "07" декабря 2018 года  № 5/217</t>
  </si>
  <si>
    <t>Прогнозируемый общий объем  доходов на 2019 год согласно классификации доходов бюджетов Российской Федерации</t>
  </si>
  <si>
    <t>в тыс. руб.</t>
  </si>
  <si>
    <t>Код БКД</t>
  </si>
  <si>
    <t>Наименование</t>
  </si>
  <si>
    <t>Сумма на 2019 год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</si>
  <si>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</si>
  <si>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</si>
  <si>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</si>
  <si>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</si>
  <si>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</si>
  <si>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</si>
  <si>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</si>
  <si>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</si>
  <si>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10102000</t>
  </si>
  <si>
    <t>01</t>
  </si>
  <si>
    <t>110</t>
  </si>
  <si>
    <t xml:space="preserve">Налог на доходы физических лиц </t>
  </si>
  <si>
    <t>10300000</t>
  </si>
  <si>
    <t>НАЛОГИ НА ТОВАРЫ (РАБОТЫ, УСЛУГИ), РЕАЛИЗУЕМЫЕ НА ТЕРРИТОРИИ РОССИЙСКОЙ ФЕДЕРАЦИИ</t>
  </si>
  <si>
    <t>10302000</t>
  </si>
  <si>
    <t>Акцизы по подакцизным товарам (продукции), производимым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</si>
  <si>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</si>
  <si>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</si>
  <si>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</si>
  <si>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</si>
  <si>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</si>
  <si>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</si>
  <si>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</si>
  <si>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</si>
  <si>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</si>
  <si>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</si>
  <si>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</si>
  <si>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</si>
  <si>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</si>
  <si>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</si>
  <si>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</si>
  <si>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</si>
  <si>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</si>
  <si>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</si>
  <si>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</si>
  <si>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</si>
  <si>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</si>
  <si>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</si>
  <si>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</si>
  <si>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</si>
  <si>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</si>
  <si>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</si>
  <si>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</si>
  <si>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</si>
  <si>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</si>
  <si>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</si>
  <si>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негативное возхдействие на окружающую среду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</si>
  <si>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</si>
  <si>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</si>
  <si>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</si>
  <si>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</si>
  <si>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</si>
  <si>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</si>
  <si>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</si>
  <si>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</si>
  <si>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</si>
  <si>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</si>
  <si>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</si>
  <si>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</si>
  <si>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</si>
  <si>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</si>
  <si>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</si>
  <si>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</si>
  <si>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</si>
  <si>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</si>
  <si>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</si>
  <si>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</si>
  <si>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</si>
  <si>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</si>
  <si>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</si>
  <si>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</si>
  <si>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</si>
  <si>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</si>
  <si>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</si>
  <si>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</si>
  <si>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</si>
  <si>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</si>
  <si>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</si>
  <si>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</si>
  <si>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</si>
  <si>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</si>
  <si>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</si>
  <si>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</si>
  <si>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</si>
  <si>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</si>
  <si>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</si>
  <si>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</si>
  <si>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</si>
  <si>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</si>
  <si>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</si>
  <si>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</si>
  <si>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</si>
  <si>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</si>
  <si>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образований в Удмуртской Республике на выравнивание  бюджетной обеспеченности</t>
  </si>
  <si>
    <t>20230024</t>
  </si>
  <si>
    <t>Субвенции местным бюджетам муниципальных районов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</si>
  <si>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</si>
  <si>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выплату денежных средств на содержание детей, находящихся под опекой (попечительством)</t>
  </si>
  <si>
    <t>20230029</t>
  </si>
  <si>
    <t>150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</si>
  <si>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</si>
  <si>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</si>
  <si>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комиссариаты,</t>
  </si>
  <si>
    <t>20235120</t>
  </si>
  <si>
    <t>Субвенция бюджетам муниципальных образований в Удмуртской Республике на составление (изменение)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</si>
  <si>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</si>
  <si>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</si>
  <si>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</si>
  <si>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</si>
  <si>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</si>
  <si>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</si>
  <si>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</si>
  <si>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20225511</t>
  </si>
  <si>
    <t>20229999</t>
  </si>
  <si>
    <t>Субсидии бюджетам муниципальных районов на выполнение проведение комплексных кадастровых работ</t>
  </si>
  <si>
    <t>Прочие субсидии бюджетам муниципальных районов</t>
  </si>
  <si>
    <t>20705030</t>
  </si>
  <si>
    <t>20700000</t>
  </si>
  <si>
    <t>Прочие безвозмездные поступления в бюджеты муниципальных районов</t>
  </si>
  <si>
    <t>Прочие безвозмездные поступления</t>
  </si>
  <si>
    <t>Изменения</t>
  </si>
  <si>
    <t>"</t>
  </si>
  <si>
    <t>20225519</t>
  </si>
  <si>
    <t>Субсидии бюджетам муниципальных районов на поддержку отрасли культуры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</si>
  <si>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</si>
  <si>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</si>
  <si>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>20225228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</si>
  <si>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</si>
  <si>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20215002</t>
  </si>
  <si>
    <t>Дотации бюджетам муниципальных районов на поддержку мер по обеспеченности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</si>
  <si>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</si>
  <si>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</si>
  <si>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</si>
  <si>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</si>
  <si>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</si>
  <si>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</si>
  <si>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20249999</t>
  </si>
  <si>
    <t>Прочие межбюджетные трансферты, передаваемые бюджетам муниципальных районов</t>
  </si>
  <si>
    <t>от "27" декабря 2019 года  № 1/307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</si>
</sst>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"/>
    <numFmt numFmtId="165" formatCode="0.00000"/>
    <numFmt numFmtId="166" formatCode="0.0"/>
    <numFmt numFmtId="167" formatCode="0.0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4" fillId="0" borderId="0" xfId="0" applyFont="1"/>
    <xf numFmtId="164" fontId="8" fillId="0" borderId="4" xfId="0" applyNumberFormat="1" applyFont="1" applyBorder="1" applyAlignment="1">
      <alignment wrapText="1"/>
    </xf>
    <xf numFmtId="0" fontId="3" fillId="0" borderId="4" xfId="0" applyFont="1" applyBorder="1"/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9" fillId="0" borderId="0" xfId="0" applyFont="1" applyBorder="1" applyAlignment="1">
      <alignment horizontal="right" vertical="center" shrinkToFit="1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0" fillId="0" borderId="0" xfId="0" applyFont="1" applyAlignment="1">
      <alignment horizontal="right"/>
    </xf>
    <xf numFmtId="164" fontId="2" fillId="0" borderId="8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7" fillId="0" borderId="4" xfId="0" applyNumberFormat="1" applyFont="1" applyBorder="1" applyAlignment="1">
      <alignment shrinkToFit="1"/>
    </xf>
    <xf numFmtId="165" fontId="3" fillId="0" borderId="4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165" fontId="3" fillId="0" borderId="0" xfId="0" applyNumberFormat="1" applyFont="1" applyBorder="1" applyAlignment="1">
      <alignment shrinkToFit="1"/>
    </xf>
    <xf numFmtId="165" fontId="5" fillId="0" borderId="3" xfId="0" applyNumberFormat="1" applyFont="1" applyFill="1" applyBorder="1" applyAlignment="1">
      <alignment shrinkToFit="1"/>
    </xf>
    <xf numFmtId="166" fontId="5" fillId="0" borderId="4" xfId="0" applyNumberFormat="1" applyFont="1" applyBorder="1" applyAlignment="1">
      <alignment shrinkToFit="1"/>
    </xf>
    <xf numFmtId="166" fontId="1" fillId="0" borderId="4" xfId="0" applyNumberFormat="1" applyFont="1" applyBorder="1" applyAlignment="1">
      <alignment shrinkToFit="1"/>
    </xf>
    <xf numFmtId="166" fontId="3" fillId="0" borderId="4" xfId="0" applyNumberFormat="1" applyFont="1" applyBorder="1" applyAlignment="1">
      <alignment shrinkToFit="1"/>
    </xf>
    <xf numFmtId="166" fontId="3" fillId="0" borderId="0" xfId="0" applyNumberFormat="1" applyFont="1" applyBorder="1" applyAlignment="1">
      <alignment shrinkToFit="1"/>
    </xf>
    <xf numFmtId="167" fontId="3" fillId="0" borderId="0" xfId="0" applyNumberFormat="1" applyFont="1" applyBorder="1" applyAlignment="1">
      <alignment shrinkToFit="1"/>
    </xf>
    <xf numFmtId="167" fontId="3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2"/>
  <sheetViews>
    <sheetView tabSelected="1" topLeftCell="A8" workbookViewId="0">
      <selection activeCell="K17" sqref="K17"/>
    </sheetView>
  </sheetViews>
  <sheetFormatPr defaultColWidth="5.5703125"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63.140625" customWidth="1"/>
    <col min="6" max="6" width="14.85546875" hidden="1" customWidth="1"/>
    <col min="7" max="7" width="14.85546875" style="6" hidden="1" customWidth="1"/>
    <col min="8" max="8" width="14.85546875" style="6" customWidth="1"/>
    <col min="9" max="247" width="8.85546875" customWidth="1"/>
    <col min="248" max="248" width="10.140625" bestFit="1" customWidth="1"/>
    <col min="249" max="249" width="3.28515625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7"/>
      <c r="B2" s="7"/>
      <c r="C2" s="7"/>
      <c r="D2" s="7"/>
      <c r="E2" s="24"/>
      <c r="F2" s="25"/>
      <c r="G2" s="25"/>
      <c r="H2" s="9" t="s">
        <v>0</v>
      </c>
    </row>
    <row r="3" spans="1:8" ht="14.25" customHeight="1" x14ac:dyDescent="0.25">
      <c r="A3" s="7"/>
      <c r="B3" s="7"/>
      <c r="C3" s="7"/>
      <c r="D3" s="7"/>
      <c r="E3" s="24"/>
      <c r="F3" s="25"/>
      <c r="G3" s="25"/>
      <c r="H3" s="9" t="s">
        <v>1</v>
      </c>
    </row>
    <row r="4" spans="1:8" ht="14.25" customHeight="1" x14ac:dyDescent="0.25">
      <c r="A4" s="7"/>
      <c r="B4" s="7"/>
      <c r="C4" s="7"/>
      <c r="D4" s="7"/>
      <c r="E4" s="24"/>
      <c r="F4" s="25"/>
      <c r="G4" s="25"/>
      <c r="H4" s="9" t="s">
        <v>2</v>
      </c>
    </row>
    <row r="5" spans="1:8" ht="14.25" customHeight="1" x14ac:dyDescent="0.25">
      <c r="A5" s="7"/>
      <c r="B5" s="7"/>
      <c r="C5" s="7"/>
      <c r="D5" s="7"/>
      <c r="E5" s="47" t="s">
        <v>3</v>
      </c>
      <c r="F5" s="47"/>
      <c r="G5" s="47"/>
      <c r="H5" s="47"/>
    </row>
    <row r="6" spans="1:8" ht="14.25" customHeight="1" x14ac:dyDescent="0.25">
      <c r="A6" s="7"/>
      <c r="B6" s="7"/>
      <c r="C6" s="7"/>
      <c r="D6" s="7"/>
      <c r="E6" s="24"/>
      <c r="F6" s="25"/>
      <c r="G6" s="25"/>
      <c r="H6" s="9" t="s">
        <v>148</v>
      </c>
    </row>
    <row r="7" spans="1:8" ht="14.25" customHeight="1" x14ac:dyDescent="0.25">
      <c r="A7" s="7"/>
      <c r="B7" s="7"/>
      <c r="C7" s="7"/>
      <c r="D7" s="7"/>
      <c r="E7" s="24"/>
      <c r="F7" s="25"/>
      <c r="G7" s="25"/>
      <c r="H7" s="9"/>
    </row>
    <row r="8" spans="1:8" ht="14.25" customHeight="1" x14ac:dyDescent="0.25">
      <c r="A8" s="7"/>
      <c r="B8" s="7"/>
      <c r="C8" s="7"/>
      <c r="D8" s="7"/>
      <c r="E8" s="24"/>
      <c r="F8" s="25"/>
      <c r="G8" s="25"/>
      <c r="H8" s="26" t="s">
        <v>131</v>
      </c>
    </row>
    <row r="9" spans="1:8" x14ac:dyDescent="0.25">
      <c r="A9" s="7"/>
      <c r="B9" s="7"/>
      <c r="C9" s="7"/>
      <c r="D9" s="7"/>
      <c r="G9" s="8"/>
      <c r="H9" s="9" t="s">
        <v>0</v>
      </c>
    </row>
    <row r="10" spans="1:8" x14ac:dyDescent="0.25">
      <c r="A10" s="7"/>
      <c r="B10" s="7"/>
      <c r="C10" s="7"/>
      <c r="D10" s="7"/>
      <c r="G10" s="8"/>
      <c r="H10" s="9" t="s">
        <v>1</v>
      </c>
    </row>
    <row r="11" spans="1:8" x14ac:dyDescent="0.25">
      <c r="A11" s="7"/>
      <c r="B11" s="7"/>
      <c r="C11" s="7"/>
      <c r="D11" s="7"/>
      <c r="G11" s="8"/>
      <c r="H11" s="9" t="s">
        <v>2</v>
      </c>
    </row>
    <row r="12" spans="1:8" ht="14.45" customHeight="1" x14ac:dyDescent="0.25">
      <c r="A12" s="7"/>
      <c r="B12" s="7"/>
      <c r="C12" s="7"/>
      <c r="D12" s="7"/>
      <c r="E12" s="47" t="s">
        <v>3</v>
      </c>
      <c r="F12" s="47"/>
      <c r="G12" s="47"/>
      <c r="H12" s="47"/>
    </row>
    <row r="13" spans="1:8" x14ac:dyDescent="0.25">
      <c r="A13" s="7"/>
      <c r="B13" s="7"/>
      <c r="C13" s="7"/>
      <c r="D13" s="7"/>
      <c r="G13" s="8"/>
      <c r="H13" s="9" t="s">
        <v>4</v>
      </c>
    </row>
    <row r="15" spans="1:8" ht="33.75" customHeight="1" x14ac:dyDescent="0.25">
      <c r="A15" s="48" t="s">
        <v>5</v>
      </c>
      <c r="B15" s="48"/>
      <c r="C15" s="48"/>
      <c r="D15" s="48"/>
      <c r="E15" s="48"/>
      <c r="F15" s="48"/>
      <c r="G15" s="48"/>
      <c r="H15" s="48"/>
    </row>
    <row r="16" spans="1:8" x14ac:dyDescent="0.25">
      <c r="G16" s="12"/>
      <c r="H16" s="11" t="s">
        <v>6</v>
      </c>
    </row>
    <row r="17" spans="1:8" ht="39" customHeight="1" x14ac:dyDescent="0.25">
      <c r="A17" s="49" t="s">
        <v>7</v>
      </c>
      <c r="B17" s="49"/>
      <c r="C17" s="49"/>
      <c r="D17" s="49"/>
      <c r="E17" s="13" t="s">
        <v>8</v>
      </c>
      <c r="F17" s="14" t="s">
        <v>9</v>
      </c>
      <c r="G17" s="15" t="s">
        <v>130</v>
      </c>
      <c r="H17" s="16" t="s">
        <v>9</v>
      </c>
    </row>
    <row r="18" spans="1:8" s="21" customFormat="1" ht="17.25" hidden="1" customHeight="1" x14ac:dyDescent="0.2">
      <c r="A18" s="17" t="s">
        <v>10</v>
      </c>
      <c r="B18" s="18" t="s">
        <v>11</v>
      </c>
      <c r="C18" s="18" t="s">
        <v>12</v>
      </c>
      <c r="D18" s="19" t="s">
        <v>13</v>
      </c>
      <c r="E18" s="20"/>
      <c r="F18" s="35">
        <f>F19+F56</f>
        <v>828268.87899999996</v>
      </c>
      <c r="G18" s="37">
        <f>G19+G56</f>
        <v>73616.728920000009</v>
      </c>
      <c r="H18" s="38">
        <f>F18+G18</f>
        <v>901885.60791999998</v>
      </c>
    </row>
    <row r="19" spans="1:8" s="21" customFormat="1" ht="15.75" x14ac:dyDescent="0.25">
      <c r="A19" s="17" t="s">
        <v>14</v>
      </c>
      <c r="B19" s="18" t="s">
        <v>11</v>
      </c>
      <c r="C19" s="18" t="s">
        <v>12</v>
      </c>
      <c r="D19" s="19" t="s">
        <v>13</v>
      </c>
      <c r="E19" s="20" t="s">
        <v>15</v>
      </c>
      <c r="F19" s="34">
        <v>213064</v>
      </c>
      <c r="G19" s="35">
        <f>SUM(G40+G22+G24+G28+G30+G32+G36+G3)</f>
        <v>0</v>
      </c>
      <c r="H19" s="38">
        <f>SUM(F19:G19)</f>
        <v>213064</v>
      </c>
    </row>
    <row r="20" spans="1:8" s="21" customFormat="1" ht="15.75" x14ac:dyDescent="0.25">
      <c r="A20" s="17" t="s">
        <v>16</v>
      </c>
      <c r="B20" s="18" t="s">
        <v>11</v>
      </c>
      <c r="C20" s="18" t="s">
        <v>12</v>
      </c>
      <c r="D20" s="19" t="s">
        <v>13</v>
      </c>
      <c r="E20" s="20" t="s">
        <v>17</v>
      </c>
      <c r="F20" s="34">
        <v>170615</v>
      </c>
      <c r="G20" s="35">
        <f>SUM(G21)</f>
        <v>0</v>
      </c>
      <c r="H20" s="38">
        <v>170615</v>
      </c>
    </row>
    <row r="21" spans="1:8" ht="15.75" x14ac:dyDescent="0.25">
      <c r="A21" s="1" t="s">
        <v>18</v>
      </c>
      <c r="B21" s="2" t="s">
        <v>19</v>
      </c>
      <c r="C21" s="2" t="s">
        <v>12</v>
      </c>
      <c r="D21" s="3" t="s">
        <v>20</v>
      </c>
      <c r="E21" s="4" t="s">
        <v>21</v>
      </c>
      <c r="F21" s="33">
        <v>170615</v>
      </c>
      <c r="G21" s="32"/>
      <c r="H21" s="39">
        <v>170615</v>
      </c>
    </row>
    <row r="22" spans="1:8" s="21" customFormat="1" ht="24.75" x14ac:dyDescent="0.25">
      <c r="A22" s="17" t="s">
        <v>22</v>
      </c>
      <c r="B22" s="18" t="s">
        <v>11</v>
      </c>
      <c r="C22" s="18" t="s">
        <v>12</v>
      </c>
      <c r="D22" s="19" t="s">
        <v>13</v>
      </c>
      <c r="E22" s="20" t="s">
        <v>23</v>
      </c>
      <c r="F22" s="34">
        <f>F23</f>
        <v>14684</v>
      </c>
      <c r="G22" s="35"/>
      <c r="H22" s="38">
        <v>14684</v>
      </c>
    </row>
    <row r="23" spans="1:8" ht="23.25" x14ac:dyDescent="0.25">
      <c r="A23" s="1" t="s">
        <v>24</v>
      </c>
      <c r="B23" s="2" t="s">
        <v>19</v>
      </c>
      <c r="C23" s="2" t="s">
        <v>12</v>
      </c>
      <c r="D23" s="3" t="s">
        <v>20</v>
      </c>
      <c r="E23" s="22" t="s">
        <v>25</v>
      </c>
      <c r="F23" s="33">
        <v>14684</v>
      </c>
      <c r="G23" s="32"/>
      <c r="H23" s="39">
        <v>14684</v>
      </c>
    </row>
    <row r="24" spans="1:8" s="21" customFormat="1" ht="15.75" x14ac:dyDescent="0.25">
      <c r="A24" s="17" t="s">
        <v>26</v>
      </c>
      <c r="B24" s="18" t="s">
        <v>11</v>
      </c>
      <c r="C24" s="18" t="s">
        <v>12</v>
      </c>
      <c r="D24" s="19" t="s">
        <v>13</v>
      </c>
      <c r="E24" s="20" t="s">
        <v>27</v>
      </c>
      <c r="F24" s="34">
        <v>4259</v>
      </c>
      <c r="G24" s="35"/>
      <c r="H24" s="38">
        <v>4259</v>
      </c>
    </row>
    <row r="25" spans="1:8" ht="15.75" x14ac:dyDescent="0.25">
      <c r="A25" s="1" t="s">
        <v>28</v>
      </c>
      <c r="B25" s="2" t="s">
        <v>29</v>
      </c>
      <c r="C25" s="2" t="s">
        <v>12</v>
      </c>
      <c r="D25" s="3" t="s">
        <v>20</v>
      </c>
      <c r="E25" s="4" t="s">
        <v>30</v>
      </c>
      <c r="F25" s="33">
        <v>3921</v>
      </c>
      <c r="G25" s="32"/>
      <c r="H25" s="39">
        <v>3921</v>
      </c>
    </row>
    <row r="26" spans="1:8" ht="15.75" x14ac:dyDescent="0.25">
      <c r="A26" s="1" t="s">
        <v>31</v>
      </c>
      <c r="B26" s="2" t="s">
        <v>19</v>
      </c>
      <c r="C26" s="2" t="s">
        <v>12</v>
      </c>
      <c r="D26" s="3" t="s">
        <v>20</v>
      </c>
      <c r="E26" s="4" t="s">
        <v>32</v>
      </c>
      <c r="F26" s="33">
        <v>236</v>
      </c>
      <c r="G26" s="32"/>
      <c r="H26" s="39">
        <v>236</v>
      </c>
    </row>
    <row r="27" spans="1:8" ht="24.75" x14ac:dyDescent="0.25">
      <c r="A27" s="1" t="s">
        <v>33</v>
      </c>
      <c r="B27" s="2" t="s">
        <v>29</v>
      </c>
      <c r="C27" s="2" t="s">
        <v>12</v>
      </c>
      <c r="D27" s="3" t="s">
        <v>20</v>
      </c>
      <c r="E27" s="4" t="s">
        <v>34</v>
      </c>
      <c r="F27" s="33">
        <v>102</v>
      </c>
      <c r="G27" s="32"/>
      <c r="H27" s="39">
        <v>102</v>
      </c>
    </row>
    <row r="28" spans="1:8" s="21" customFormat="1" ht="24.75" x14ac:dyDescent="0.25">
      <c r="A28" s="17" t="s">
        <v>35</v>
      </c>
      <c r="B28" s="18" t="s">
        <v>11</v>
      </c>
      <c r="C28" s="18" t="s">
        <v>12</v>
      </c>
      <c r="D28" s="19" t="s">
        <v>13</v>
      </c>
      <c r="E28" s="20" t="s">
        <v>36</v>
      </c>
      <c r="F28" s="34">
        <v>2447</v>
      </c>
      <c r="G28" s="35"/>
      <c r="H28" s="38">
        <v>2447</v>
      </c>
    </row>
    <row r="29" spans="1:8" ht="15.75" x14ac:dyDescent="0.25">
      <c r="A29" s="1" t="s">
        <v>37</v>
      </c>
      <c r="B29" s="2" t="s">
        <v>19</v>
      </c>
      <c r="C29" s="2" t="s">
        <v>12</v>
      </c>
      <c r="D29" s="3" t="s">
        <v>20</v>
      </c>
      <c r="E29" s="4" t="s">
        <v>38</v>
      </c>
      <c r="F29" s="33">
        <v>2447</v>
      </c>
      <c r="G29" s="32"/>
      <c r="H29" s="39">
        <v>2447</v>
      </c>
    </row>
    <row r="30" spans="1:8" s="21" customFormat="1" ht="15.75" x14ac:dyDescent="0.25">
      <c r="A30" s="17" t="s">
        <v>39</v>
      </c>
      <c r="B30" s="18" t="s">
        <v>11</v>
      </c>
      <c r="C30" s="18" t="s">
        <v>12</v>
      </c>
      <c r="D30" s="19" t="s">
        <v>13</v>
      </c>
      <c r="E30" s="20" t="s">
        <v>40</v>
      </c>
      <c r="F30" s="34">
        <v>2095</v>
      </c>
      <c r="G30" s="35"/>
      <c r="H30" s="38">
        <v>2095</v>
      </c>
    </row>
    <row r="31" spans="1:8" ht="36.75" x14ac:dyDescent="0.25">
      <c r="A31" s="1" t="s">
        <v>41</v>
      </c>
      <c r="B31" s="2" t="s">
        <v>19</v>
      </c>
      <c r="C31" s="2" t="s">
        <v>12</v>
      </c>
      <c r="D31" s="3" t="s">
        <v>20</v>
      </c>
      <c r="E31" s="4" t="s">
        <v>42</v>
      </c>
      <c r="F31" s="33">
        <v>2095</v>
      </c>
      <c r="G31" s="32"/>
      <c r="H31" s="39">
        <v>2095</v>
      </c>
    </row>
    <row r="32" spans="1:8" s="21" customFormat="1" ht="24.75" x14ac:dyDescent="0.25">
      <c r="A32" s="17" t="s">
        <v>43</v>
      </c>
      <c r="B32" s="18" t="s">
        <v>11</v>
      </c>
      <c r="C32" s="18" t="s">
        <v>12</v>
      </c>
      <c r="D32" s="19" t="s">
        <v>13</v>
      </c>
      <c r="E32" s="20" t="s">
        <v>44</v>
      </c>
      <c r="F32" s="34">
        <v>10050</v>
      </c>
      <c r="G32" s="35"/>
      <c r="H32" s="38">
        <v>10050</v>
      </c>
    </row>
    <row r="33" spans="1:8" ht="60.75" x14ac:dyDescent="0.25">
      <c r="A33" s="1" t="s">
        <v>45</v>
      </c>
      <c r="B33" s="2" t="s">
        <v>46</v>
      </c>
      <c r="C33" s="2" t="s">
        <v>12</v>
      </c>
      <c r="D33" s="3" t="s">
        <v>47</v>
      </c>
      <c r="E33" s="4" t="s">
        <v>48</v>
      </c>
      <c r="F33" s="33">
        <v>9000</v>
      </c>
      <c r="G33" s="32"/>
      <c r="H33" s="39">
        <v>9000</v>
      </c>
    </row>
    <row r="34" spans="1:8" ht="36.75" x14ac:dyDescent="0.25">
      <c r="A34" s="1" t="s">
        <v>49</v>
      </c>
      <c r="B34" s="2" t="s">
        <v>46</v>
      </c>
      <c r="C34" s="2" t="s">
        <v>12</v>
      </c>
      <c r="D34" s="3" t="s">
        <v>47</v>
      </c>
      <c r="E34" s="4" t="s">
        <v>50</v>
      </c>
      <c r="F34" s="33">
        <v>900</v>
      </c>
      <c r="G34" s="32"/>
      <c r="H34" s="39">
        <v>900</v>
      </c>
    </row>
    <row r="35" spans="1:8" ht="48.75" x14ac:dyDescent="0.25">
      <c r="A35" s="1" t="s">
        <v>51</v>
      </c>
      <c r="B35" s="2" t="s">
        <v>46</v>
      </c>
      <c r="C35" s="2" t="s">
        <v>12</v>
      </c>
      <c r="D35" s="3" t="s">
        <v>47</v>
      </c>
      <c r="E35" s="4" t="s">
        <v>52</v>
      </c>
      <c r="F35" s="33">
        <v>150</v>
      </c>
      <c r="G35" s="32"/>
      <c r="H35" s="39">
        <v>150</v>
      </c>
    </row>
    <row r="36" spans="1:8" s="21" customFormat="1" ht="15.75" x14ac:dyDescent="0.25">
      <c r="A36" s="17" t="s">
        <v>53</v>
      </c>
      <c r="B36" s="18" t="s">
        <v>11</v>
      </c>
      <c r="C36" s="18" t="s">
        <v>12</v>
      </c>
      <c r="D36" s="19" t="s">
        <v>13</v>
      </c>
      <c r="E36" s="20" t="s">
        <v>54</v>
      </c>
      <c r="F36" s="34">
        <f>F37</f>
        <v>4601</v>
      </c>
      <c r="G36" s="35">
        <f>SUM(G37)</f>
        <v>0</v>
      </c>
      <c r="H36" s="38">
        <f>SUM(H37)</f>
        <v>4601</v>
      </c>
    </row>
    <row r="37" spans="1:8" ht="15.75" x14ac:dyDescent="0.25">
      <c r="A37" s="1" t="s">
        <v>55</v>
      </c>
      <c r="B37" s="2" t="s">
        <v>19</v>
      </c>
      <c r="C37" s="2" t="s">
        <v>12</v>
      </c>
      <c r="D37" s="3" t="s">
        <v>47</v>
      </c>
      <c r="E37" s="4" t="s">
        <v>56</v>
      </c>
      <c r="F37" s="33">
        <v>4601</v>
      </c>
      <c r="G37" s="32"/>
      <c r="H37" s="39">
        <f>SUM(F37:G37)</f>
        <v>4601</v>
      </c>
    </row>
    <row r="38" spans="1:8" s="21" customFormat="1" ht="24.75" x14ac:dyDescent="0.25">
      <c r="A38" s="17" t="s">
        <v>57</v>
      </c>
      <c r="B38" s="18" t="s">
        <v>11</v>
      </c>
      <c r="C38" s="18" t="s">
        <v>12</v>
      </c>
      <c r="D38" s="19" t="s">
        <v>13</v>
      </c>
      <c r="E38" s="20" t="s">
        <v>58</v>
      </c>
      <c r="F38" s="34">
        <v>19</v>
      </c>
      <c r="G38" s="35"/>
      <c r="H38" s="38">
        <v>19</v>
      </c>
    </row>
    <row r="39" spans="1:8" ht="15.75" x14ac:dyDescent="0.25">
      <c r="A39" s="1" t="s">
        <v>59</v>
      </c>
      <c r="B39" s="2" t="s">
        <v>46</v>
      </c>
      <c r="C39" s="2" t="s">
        <v>12</v>
      </c>
      <c r="D39" s="3" t="s">
        <v>60</v>
      </c>
      <c r="E39" s="4" t="s">
        <v>61</v>
      </c>
      <c r="F39" s="33">
        <v>19</v>
      </c>
      <c r="G39" s="32"/>
      <c r="H39" s="39">
        <v>19</v>
      </c>
    </row>
    <row r="40" spans="1:8" s="21" customFormat="1" ht="24.75" x14ac:dyDescent="0.25">
      <c r="A40" s="17" t="s">
        <v>62</v>
      </c>
      <c r="B40" s="18" t="s">
        <v>11</v>
      </c>
      <c r="C40" s="18" t="s">
        <v>12</v>
      </c>
      <c r="D40" s="19" t="s">
        <v>13</v>
      </c>
      <c r="E40" s="20" t="s">
        <v>63</v>
      </c>
      <c r="F40" s="34">
        <v>2000</v>
      </c>
      <c r="G40" s="35">
        <f>SUM(G41:G42)</f>
        <v>0</v>
      </c>
      <c r="H40" s="38">
        <f>F40+G40</f>
        <v>2000</v>
      </c>
    </row>
    <row r="41" spans="1:8" ht="60.75" x14ac:dyDescent="0.25">
      <c r="A41" s="1" t="s">
        <v>64</v>
      </c>
      <c r="B41" s="2" t="s">
        <v>46</v>
      </c>
      <c r="C41" s="2" t="s">
        <v>12</v>
      </c>
      <c r="D41" s="3" t="s">
        <v>65</v>
      </c>
      <c r="E41" s="4" t="s">
        <v>66</v>
      </c>
      <c r="F41" s="33">
        <v>500</v>
      </c>
      <c r="G41" s="32"/>
      <c r="H41" s="39">
        <f>F41+G41</f>
        <v>500</v>
      </c>
    </row>
    <row r="42" spans="1:8" ht="36.75" x14ac:dyDescent="0.25">
      <c r="A42" s="1" t="s">
        <v>67</v>
      </c>
      <c r="B42" s="2" t="s">
        <v>46</v>
      </c>
      <c r="C42" s="2" t="s">
        <v>12</v>
      </c>
      <c r="D42" s="3" t="s">
        <v>68</v>
      </c>
      <c r="E42" s="4" t="s">
        <v>69</v>
      </c>
      <c r="F42" s="33">
        <v>1500</v>
      </c>
      <c r="G42" s="32"/>
      <c r="H42" s="39">
        <v>1500</v>
      </c>
    </row>
    <row r="43" spans="1:8" s="21" customFormat="1" ht="15.75" x14ac:dyDescent="0.25">
      <c r="A43" s="17" t="s">
        <v>70</v>
      </c>
      <c r="B43" s="18" t="s">
        <v>11</v>
      </c>
      <c r="C43" s="18" t="s">
        <v>12</v>
      </c>
      <c r="D43" s="19" t="s">
        <v>13</v>
      </c>
      <c r="E43" s="20" t="s">
        <v>71</v>
      </c>
      <c r="F43" s="34">
        <v>2282</v>
      </c>
      <c r="G43" s="35"/>
      <c r="H43" s="38">
        <v>2282</v>
      </c>
    </row>
    <row r="44" spans="1:8" ht="60.75" x14ac:dyDescent="0.25">
      <c r="A44" s="1" t="s">
        <v>72</v>
      </c>
      <c r="B44" s="2" t="s">
        <v>19</v>
      </c>
      <c r="C44" s="2" t="s">
        <v>12</v>
      </c>
      <c r="D44" s="3" t="s">
        <v>73</v>
      </c>
      <c r="E44" s="4" t="s">
        <v>74</v>
      </c>
      <c r="F44" s="33">
        <v>28</v>
      </c>
      <c r="G44" s="32"/>
      <c r="H44" s="39">
        <v>28</v>
      </c>
    </row>
    <row r="45" spans="1:8" ht="36.75" x14ac:dyDescent="0.25">
      <c r="A45" s="1" t="s">
        <v>75</v>
      </c>
      <c r="B45" s="2" t="s">
        <v>19</v>
      </c>
      <c r="C45" s="2" t="s">
        <v>12</v>
      </c>
      <c r="D45" s="3" t="s">
        <v>73</v>
      </c>
      <c r="E45" s="4" t="s">
        <v>76</v>
      </c>
      <c r="F45" s="33">
        <v>100</v>
      </c>
      <c r="G45" s="32"/>
      <c r="H45" s="39">
        <v>100</v>
      </c>
    </row>
    <row r="46" spans="1:8" ht="36.75" x14ac:dyDescent="0.25">
      <c r="A46" s="1" t="s">
        <v>77</v>
      </c>
      <c r="B46" s="2" t="s">
        <v>46</v>
      </c>
      <c r="C46" s="2" t="s">
        <v>12</v>
      </c>
      <c r="D46" s="3" t="s">
        <v>73</v>
      </c>
      <c r="E46" s="4" t="s">
        <v>78</v>
      </c>
      <c r="F46" s="33">
        <v>108</v>
      </c>
      <c r="G46" s="32"/>
      <c r="H46" s="39">
        <v>108</v>
      </c>
    </row>
    <row r="47" spans="1:8" ht="24.75" x14ac:dyDescent="0.25">
      <c r="A47" s="1" t="s">
        <v>79</v>
      </c>
      <c r="B47" s="2" t="s">
        <v>19</v>
      </c>
      <c r="C47" s="2" t="s">
        <v>12</v>
      </c>
      <c r="D47" s="3" t="s">
        <v>73</v>
      </c>
      <c r="E47" s="4" t="s">
        <v>80</v>
      </c>
      <c r="F47" s="33">
        <v>38</v>
      </c>
      <c r="G47" s="32"/>
      <c r="H47" s="39">
        <v>38</v>
      </c>
    </row>
    <row r="48" spans="1:8" ht="15.75" x14ac:dyDescent="0.25">
      <c r="A48" s="1" t="s">
        <v>81</v>
      </c>
      <c r="B48" s="2" t="s">
        <v>19</v>
      </c>
      <c r="C48" s="2" t="s">
        <v>12</v>
      </c>
      <c r="D48" s="3" t="s">
        <v>73</v>
      </c>
      <c r="E48" s="4" t="s">
        <v>82</v>
      </c>
      <c r="F48" s="33">
        <v>161</v>
      </c>
      <c r="G48" s="32"/>
      <c r="H48" s="39">
        <v>161</v>
      </c>
    </row>
    <row r="49" spans="1:8" ht="24.75" x14ac:dyDescent="0.25">
      <c r="A49" s="1" t="s">
        <v>83</v>
      </c>
      <c r="B49" s="2" t="s">
        <v>19</v>
      </c>
      <c r="C49" s="2" t="s">
        <v>12</v>
      </c>
      <c r="D49" s="3" t="s">
        <v>73</v>
      </c>
      <c r="E49" s="4" t="s">
        <v>84</v>
      </c>
      <c r="F49" s="33">
        <v>374</v>
      </c>
      <c r="G49" s="32"/>
      <c r="H49" s="39">
        <v>374</v>
      </c>
    </row>
    <row r="50" spans="1:8" ht="36.75" x14ac:dyDescent="0.25">
      <c r="A50" s="1" t="s">
        <v>85</v>
      </c>
      <c r="B50" s="2" t="s">
        <v>46</v>
      </c>
      <c r="C50" s="2" t="s">
        <v>12</v>
      </c>
      <c r="D50" s="3" t="s">
        <v>73</v>
      </c>
      <c r="E50" s="4" t="s">
        <v>86</v>
      </c>
      <c r="F50" s="33">
        <v>213</v>
      </c>
      <c r="G50" s="32"/>
      <c r="H50" s="39">
        <v>213</v>
      </c>
    </row>
    <row r="51" spans="1:8" ht="24.75" x14ac:dyDescent="0.25">
      <c r="A51" s="1" t="s">
        <v>87</v>
      </c>
      <c r="B51" s="2" t="s">
        <v>46</v>
      </c>
      <c r="C51" s="2" t="s">
        <v>12</v>
      </c>
      <c r="D51" s="3" t="s">
        <v>73</v>
      </c>
      <c r="E51" s="4" t="s">
        <v>88</v>
      </c>
      <c r="F51" s="33">
        <v>343</v>
      </c>
      <c r="G51" s="32"/>
      <c r="H51" s="39">
        <v>343</v>
      </c>
    </row>
    <row r="52" spans="1:8" ht="36.75" x14ac:dyDescent="0.25">
      <c r="A52" s="1" t="s">
        <v>89</v>
      </c>
      <c r="B52" s="2" t="s">
        <v>19</v>
      </c>
      <c r="C52" s="2" t="s">
        <v>12</v>
      </c>
      <c r="D52" s="3" t="s">
        <v>73</v>
      </c>
      <c r="E52" s="4" t="s">
        <v>90</v>
      </c>
      <c r="F52" s="33">
        <v>185</v>
      </c>
      <c r="G52" s="32"/>
      <c r="H52" s="39">
        <v>185</v>
      </c>
    </row>
    <row r="53" spans="1:8" ht="24.75" x14ac:dyDescent="0.25">
      <c r="A53" s="1" t="s">
        <v>91</v>
      </c>
      <c r="B53" s="2" t="s">
        <v>46</v>
      </c>
      <c r="C53" s="2" t="s">
        <v>12</v>
      </c>
      <c r="D53" s="3" t="s">
        <v>73</v>
      </c>
      <c r="E53" s="4" t="s">
        <v>92</v>
      </c>
      <c r="F53" s="33">
        <v>732</v>
      </c>
      <c r="G53" s="32"/>
      <c r="H53" s="39">
        <v>732</v>
      </c>
    </row>
    <row r="54" spans="1:8" s="21" customFormat="1" ht="15.75" x14ac:dyDescent="0.25">
      <c r="A54" s="17" t="s">
        <v>93</v>
      </c>
      <c r="B54" s="18" t="s">
        <v>11</v>
      </c>
      <c r="C54" s="18" t="s">
        <v>12</v>
      </c>
      <c r="D54" s="19" t="s">
        <v>13</v>
      </c>
      <c r="E54" s="20" t="s">
        <v>94</v>
      </c>
      <c r="F54" s="34">
        <v>12</v>
      </c>
      <c r="G54" s="35"/>
      <c r="H54" s="38">
        <v>12</v>
      </c>
    </row>
    <row r="55" spans="1:8" ht="15.75" x14ac:dyDescent="0.25">
      <c r="A55" s="1" t="s">
        <v>95</v>
      </c>
      <c r="B55" s="2" t="s">
        <v>46</v>
      </c>
      <c r="C55" s="2" t="s">
        <v>12</v>
      </c>
      <c r="D55" s="3" t="s">
        <v>96</v>
      </c>
      <c r="E55" s="4" t="s">
        <v>97</v>
      </c>
      <c r="F55" s="33">
        <v>12</v>
      </c>
      <c r="G55" s="32"/>
      <c r="H55" s="39">
        <v>12</v>
      </c>
    </row>
    <row r="56" spans="1:8" s="21" customFormat="1" ht="14.25" x14ac:dyDescent="0.2">
      <c r="A56" s="17" t="s">
        <v>98</v>
      </c>
      <c r="B56" s="18" t="s">
        <v>11</v>
      </c>
      <c r="C56" s="18" t="s">
        <v>12</v>
      </c>
      <c r="D56" s="19" t="s">
        <v>13</v>
      </c>
      <c r="E56" s="20" t="s">
        <v>99</v>
      </c>
      <c r="F56" s="35">
        <f>F57+F77</f>
        <v>615204.87899999996</v>
      </c>
      <c r="G56" s="35">
        <f>G57+G77</f>
        <v>73616.728920000009</v>
      </c>
      <c r="H56" s="38">
        <f t="shared" ref="H56:H78" si="0">F56+G56</f>
        <v>688821.60791999998</v>
      </c>
    </row>
    <row r="57" spans="1:8" s="21" customFormat="1" ht="24" x14ac:dyDescent="0.2">
      <c r="A57" s="17" t="s">
        <v>100</v>
      </c>
      <c r="B57" s="18" t="s">
        <v>11</v>
      </c>
      <c r="C57" s="18" t="s">
        <v>12</v>
      </c>
      <c r="D57" s="19" t="s">
        <v>13</v>
      </c>
      <c r="E57" s="20" t="s">
        <v>101</v>
      </c>
      <c r="F57" s="35">
        <f>SUM(F58:F76)</f>
        <v>614835.87899999996</v>
      </c>
      <c r="G57" s="35">
        <f>SUM(G58:G76)</f>
        <v>73616.728920000009</v>
      </c>
      <c r="H57" s="38">
        <f t="shared" si="0"/>
        <v>688452.60791999998</v>
      </c>
    </row>
    <row r="58" spans="1:8" ht="24.75" x14ac:dyDescent="0.25">
      <c r="A58" s="1" t="s">
        <v>102</v>
      </c>
      <c r="B58" s="2" t="s">
        <v>46</v>
      </c>
      <c r="C58" s="2" t="s">
        <v>12</v>
      </c>
      <c r="D58" s="3" t="s">
        <v>109</v>
      </c>
      <c r="E58" s="4" t="s">
        <v>103</v>
      </c>
      <c r="F58" s="33">
        <v>53889</v>
      </c>
      <c r="G58" s="32"/>
      <c r="H58" s="39">
        <f t="shared" si="0"/>
        <v>53889</v>
      </c>
    </row>
    <row r="59" spans="1:8" ht="24.75" x14ac:dyDescent="0.25">
      <c r="A59" s="1" t="s">
        <v>138</v>
      </c>
      <c r="B59" s="2" t="s">
        <v>46</v>
      </c>
      <c r="C59" s="2" t="s">
        <v>12</v>
      </c>
      <c r="D59" s="3" t="s">
        <v>109</v>
      </c>
      <c r="E59" s="30" t="s">
        <v>139</v>
      </c>
      <c r="F59" s="33">
        <v>4223.3999999999996</v>
      </c>
      <c r="G59" s="32">
        <f>-518.52108+53149+400</f>
        <v>53030.478920000001</v>
      </c>
      <c r="H59" s="39">
        <f t="shared" si="0"/>
        <v>57253.878920000003</v>
      </c>
    </row>
    <row r="60" spans="1:8" ht="24.75" x14ac:dyDescent="0.25">
      <c r="A60" s="1" t="s">
        <v>140</v>
      </c>
      <c r="B60" s="2" t="s">
        <v>46</v>
      </c>
      <c r="C60" s="2" t="s">
        <v>12</v>
      </c>
      <c r="D60" s="3" t="s">
        <v>109</v>
      </c>
      <c r="E60" s="30" t="s">
        <v>141</v>
      </c>
      <c r="F60" s="33">
        <v>1372.1</v>
      </c>
      <c r="G60" s="32"/>
      <c r="H60" s="39">
        <f t="shared" si="0"/>
        <v>1372.1</v>
      </c>
    </row>
    <row r="61" spans="1:8" ht="36.75" x14ac:dyDescent="0.25">
      <c r="A61" s="1" t="s">
        <v>142</v>
      </c>
      <c r="B61" s="2" t="s">
        <v>46</v>
      </c>
      <c r="C61" s="2" t="s">
        <v>12</v>
      </c>
      <c r="D61" s="3" t="s">
        <v>109</v>
      </c>
      <c r="E61" s="30" t="s">
        <v>143</v>
      </c>
      <c r="F61" s="33">
        <v>908.4</v>
      </c>
      <c r="G61" s="32"/>
      <c r="H61" s="39">
        <f t="shared" si="0"/>
        <v>908.4</v>
      </c>
    </row>
    <row r="62" spans="1:8" ht="24.75" x14ac:dyDescent="0.25">
      <c r="A62" s="1" t="s">
        <v>136</v>
      </c>
      <c r="B62" s="2" t="s">
        <v>46</v>
      </c>
      <c r="C62" s="2" t="s">
        <v>12</v>
      </c>
      <c r="D62" s="3" t="s">
        <v>109</v>
      </c>
      <c r="E62" s="30" t="s">
        <v>137</v>
      </c>
      <c r="F62" s="32">
        <v>0</v>
      </c>
      <c r="G62" s="32"/>
      <c r="H62" s="39">
        <f t="shared" si="0"/>
        <v>0</v>
      </c>
    </row>
    <row r="63" spans="1:8" ht="36.75" x14ac:dyDescent="0.25">
      <c r="A63" s="1" t="s">
        <v>134</v>
      </c>
      <c r="B63" s="2" t="s">
        <v>46</v>
      </c>
      <c r="C63" s="2" t="s">
        <v>12</v>
      </c>
      <c r="D63" s="3" t="s">
        <v>109</v>
      </c>
      <c r="E63" s="30" t="s">
        <v>135</v>
      </c>
      <c r="F63" s="32">
        <v>1000</v>
      </c>
      <c r="G63" s="32"/>
      <c r="H63" s="39">
        <f t="shared" si="0"/>
        <v>1000</v>
      </c>
    </row>
    <row r="64" spans="1:8" ht="24.75" x14ac:dyDescent="0.25">
      <c r="A64" s="1" t="s">
        <v>144</v>
      </c>
      <c r="B64" s="2" t="s">
        <v>46</v>
      </c>
      <c r="C64" s="2" t="s">
        <v>12</v>
      </c>
      <c r="D64" s="3" t="s">
        <v>109</v>
      </c>
      <c r="E64" s="30" t="s">
        <v>145</v>
      </c>
      <c r="F64" s="32">
        <v>617.46299999999997</v>
      </c>
      <c r="G64" s="32"/>
      <c r="H64" s="39">
        <f t="shared" si="0"/>
        <v>617.46299999999997</v>
      </c>
    </row>
    <row r="65" spans="1:8" ht="24.75" x14ac:dyDescent="0.25">
      <c r="A65" s="1" t="s">
        <v>122</v>
      </c>
      <c r="B65" s="2" t="s">
        <v>46</v>
      </c>
      <c r="C65" s="2" t="s">
        <v>12</v>
      </c>
      <c r="D65" s="3" t="s">
        <v>109</v>
      </c>
      <c r="E65" s="30" t="s">
        <v>124</v>
      </c>
      <c r="F65" s="32">
        <v>371.87299999999999</v>
      </c>
      <c r="G65" s="32"/>
      <c r="H65" s="39">
        <f t="shared" si="0"/>
        <v>371.87299999999999</v>
      </c>
    </row>
    <row r="66" spans="1:8" x14ac:dyDescent="0.25">
      <c r="A66" s="1" t="s">
        <v>132</v>
      </c>
      <c r="B66" s="2" t="s">
        <v>46</v>
      </c>
      <c r="C66" s="2" t="s">
        <v>12</v>
      </c>
      <c r="D66" s="3" t="s">
        <v>109</v>
      </c>
      <c r="E66" s="30" t="s">
        <v>133</v>
      </c>
      <c r="F66" s="32">
        <v>22.652999999999999</v>
      </c>
      <c r="G66" s="32"/>
      <c r="H66" s="39">
        <f t="shared" si="0"/>
        <v>22.652999999999999</v>
      </c>
    </row>
    <row r="67" spans="1:8" x14ac:dyDescent="0.25">
      <c r="A67" s="1" t="s">
        <v>123</v>
      </c>
      <c r="B67" s="2" t="s">
        <v>46</v>
      </c>
      <c r="C67" s="2" t="s">
        <v>12</v>
      </c>
      <c r="D67" s="2" t="s">
        <v>109</v>
      </c>
      <c r="E67" s="4" t="s">
        <v>125</v>
      </c>
      <c r="F67" s="32">
        <v>69107.679999999993</v>
      </c>
      <c r="G67" s="32">
        <v>976.55</v>
      </c>
      <c r="H67" s="39">
        <f t="shared" si="0"/>
        <v>70084.23</v>
      </c>
    </row>
    <row r="68" spans="1:8" ht="24.75" x14ac:dyDescent="0.25">
      <c r="A68" s="1" t="s">
        <v>104</v>
      </c>
      <c r="B68" s="2" t="s">
        <v>46</v>
      </c>
      <c r="C68" s="2" t="s">
        <v>12</v>
      </c>
      <c r="D68" s="3" t="s">
        <v>109</v>
      </c>
      <c r="E68" s="31" t="s">
        <v>105</v>
      </c>
      <c r="F68" s="33">
        <v>438381.2</v>
      </c>
      <c r="G68" s="32">
        <v>20289.7</v>
      </c>
      <c r="H68" s="39">
        <f t="shared" si="0"/>
        <v>458670.9</v>
      </c>
    </row>
    <row r="69" spans="1:8" ht="36.75" x14ac:dyDescent="0.25">
      <c r="A69" s="1" t="s">
        <v>106</v>
      </c>
      <c r="B69" s="2" t="s">
        <v>46</v>
      </c>
      <c r="C69" s="2" t="s">
        <v>12</v>
      </c>
      <c r="D69" s="3" t="s">
        <v>109</v>
      </c>
      <c r="E69" s="4" t="s">
        <v>107</v>
      </c>
      <c r="F69" s="33">
        <v>9881.2000000000007</v>
      </c>
      <c r="G69" s="32"/>
      <c r="H69" s="39">
        <f t="shared" si="0"/>
        <v>9881.2000000000007</v>
      </c>
    </row>
    <row r="70" spans="1:8" ht="60.75" x14ac:dyDescent="0.25">
      <c r="A70" s="1" t="s">
        <v>108</v>
      </c>
      <c r="B70" s="2" t="s">
        <v>46</v>
      </c>
      <c r="C70" s="2" t="s">
        <v>12</v>
      </c>
      <c r="D70" s="3" t="s">
        <v>109</v>
      </c>
      <c r="E70" s="4" t="s">
        <v>110</v>
      </c>
      <c r="F70" s="33">
        <v>4303</v>
      </c>
      <c r="G70" s="32"/>
      <c r="H70" s="39">
        <f t="shared" si="0"/>
        <v>4303</v>
      </c>
    </row>
    <row r="71" spans="1:8" ht="36.75" x14ac:dyDescent="0.25">
      <c r="A71" s="1" t="s">
        <v>111</v>
      </c>
      <c r="B71" s="2" t="s">
        <v>46</v>
      </c>
      <c r="C71" s="2" t="s">
        <v>12</v>
      </c>
      <c r="D71" s="3" t="s">
        <v>109</v>
      </c>
      <c r="E71" s="4" t="s">
        <v>112</v>
      </c>
      <c r="F71" s="33">
        <v>1678.7</v>
      </c>
      <c r="G71" s="32"/>
      <c r="H71" s="39">
        <f t="shared" si="0"/>
        <v>1678.7</v>
      </c>
    </row>
    <row r="72" spans="1:8" ht="36.75" x14ac:dyDescent="0.25">
      <c r="A72" s="1" t="s">
        <v>113</v>
      </c>
      <c r="B72" s="2" t="s">
        <v>46</v>
      </c>
      <c r="C72" s="2" t="s">
        <v>12</v>
      </c>
      <c r="D72" s="3" t="s">
        <v>109</v>
      </c>
      <c r="E72" s="4" t="s">
        <v>114</v>
      </c>
      <c r="F72" s="33">
        <v>7.5</v>
      </c>
      <c r="G72" s="32"/>
      <c r="H72" s="39">
        <f t="shared" si="0"/>
        <v>7.5</v>
      </c>
    </row>
    <row r="73" spans="1:8" ht="36.75" x14ac:dyDescent="0.25">
      <c r="A73" s="1" t="s">
        <v>115</v>
      </c>
      <c r="B73" s="2" t="s">
        <v>46</v>
      </c>
      <c r="C73" s="2" t="s">
        <v>12</v>
      </c>
      <c r="D73" s="3" t="s">
        <v>109</v>
      </c>
      <c r="E73" s="4" t="s">
        <v>116</v>
      </c>
      <c r="F73" s="33">
        <v>482.8</v>
      </c>
      <c r="G73" s="32"/>
      <c r="H73" s="39">
        <f t="shared" si="0"/>
        <v>482.8</v>
      </c>
    </row>
    <row r="74" spans="1:8" ht="24.75" x14ac:dyDescent="0.25">
      <c r="A74" s="1" t="s">
        <v>117</v>
      </c>
      <c r="B74" s="2" t="s">
        <v>46</v>
      </c>
      <c r="C74" s="2" t="s">
        <v>12</v>
      </c>
      <c r="D74" s="3" t="s">
        <v>109</v>
      </c>
      <c r="E74" s="4" t="s">
        <v>118</v>
      </c>
      <c r="F74" s="33">
        <v>2397.6</v>
      </c>
      <c r="G74" s="32"/>
      <c r="H74" s="39">
        <f t="shared" si="0"/>
        <v>2397.6</v>
      </c>
    </row>
    <row r="75" spans="1:8" ht="36.75" x14ac:dyDescent="0.25">
      <c r="A75" s="1" t="s">
        <v>119</v>
      </c>
      <c r="B75" s="2" t="s">
        <v>46</v>
      </c>
      <c r="C75" s="2" t="s">
        <v>12</v>
      </c>
      <c r="D75" s="3" t="s">
        <v>109</v>
      </c>
      <c r="E75" s="4" t="s">
        <v>120</v>
      </c>
      <c r="F75" s="33">
        <v>24985.5</v>
      </c>
      <c r="G75" s="32">
        <f>-639-41</f>
        <v>-680</v>
      </c>
      <c r="H75" s="39">
        <f t="shared" si="0"/>
        <v>24305.5</v>
      </c>
    </row>
    <row r="76" spans="1:8" ht="24.75" x14ac:dyDescent="0.25">
      <c r="A76" s="1" t="s">
        <v>146</v>
      </c>
      <c r="B76" s="2" t="s">
        <v>46</v>
      </c>
      <c r="C76" s="2" t="s">
        <v>12</v>
      </c>
      <c r="D76" s="3" t="s">
        <v>109</v>
      </c>
      <c r="E76" s="4" t="s">
        <v>147</v>
      </c>
      <c r="F76" s="33">
        <v>1205.81</v>
      </c>
      <c r="G76" s="32"/>
      <c r="H76" s="39">
        <f t="shared" si="0"/>
        <v>1205.81</v>
      </c>
    </row>
    <row r="77" spans="1:8" ht="15.75" x14ac:dyDescent="0.25">
      <c r="A77" s="17" t="s">
        <v>127</v>
      </c>
      <c r="B77" s="18" t="s">
        <v>11</v>
      </c>
      <c r="C77" s="18" t="s">
        <v>12</v>
      </c>
      <c r="D77" s="19" t="s">
        <v>13</v>
      </c>
      <c r="E77" s="20" t="s">
        <v>129</v>
      </c>
      <c r="F77" s="34">
        <f>F78</f>
        <v>369</v>
      </c>
      <c r="G77" s="35">
        <f>G78</f>
        <v>0</v>
      </c>
      <c r="H77" s="39">
        <f t="shared" si="0"/>
        <v>369</v>
      </c>
    </row>
    <row r="78" spans="1:8" ht="15.75" x14ac:dyDescent="0.25">
      <c r="A78" s="1" t="s">
        <v>126</v>
      </c>
      <c r="B78" s="2" t="s">
        <v>46</v>
      </c>
      <c r="C78" s="2" t="s">
        <v>12</v>
      </c>
      <c r="D78" s="3" t="s">
        <v>109</v>
      </c>
      <c r="E78" s="4" t="s">
        <v>128</v>
      </c>
      <c r="F78" s="33">
        <v>369</v>
      </c>
      <c r="G78" s="32"/>
      <c r="H78" s="39">
        <f t="shared" si="0"/>
        <v>369</v>
      </c>
    </row>
    <row r="79" spans="1:8" ht="15.75" x14ac:dyDescent="0.25">
      <c r="A79" s="44"/>
      <c r="B79" s="45"/>
      <c r="C79" s="45"/>
      <c r="D79" s="46"/>
      <c r="E79" s="23" t="s">
        <v>121</v>
      </c>
      <c r="F79" s="43">
        <f>F18</f>
        <v>828268.87899999996</v>
      </c>
      <c r="G79" s="43">
        <f>G18</f>
        <v>73616.728920000009</v>
      </c>
      <c r="H79" s="40">
        <f>H18</f>
        <v>901885.60791999998</v>
      </c>
    </row>
    <row r="80" spans="1:8" ht="15.75" hidden="1" x14ac:dyDescent="0.25">
      <c r="A80" s="27"/>
      <c r="B80" s="27"/>
      <c r="C80" s="27"/>
      <c r="D80" s="27"/>
      <c r="E80" s="28"/>
      <c r="F80" s="36">
        <f>F79-F81</f>
        <v>-36333.708630000008</v>
      </c>
      <c r="G80" s="36">
        <f>G79-G81</f>
        <v>0</v>
      </c>
      <c r="H80" s="41">
        <f>H79-H81</f>
        <v>-36333.708630000008</v>
      </c>
    </row>
    <row r="81" spans="1:8" ht="15.75" hidden="1" x14ac:dyDescent="0.25">
      <c r="A81" s="27"/>
      <c r="B81" s="27"/>
      <c r="C81" s="27"/>
      <c r="D81" s="27"/>
      <c r="E81" s="28"/>
      <c r="F81" s="36">
        <f>856038.58763+8564</f>
        <v>864602.58762999997</v>
      </c>
      <c r="G81" s="42">
        <f>73657.72892-41</f>
        <v>73616.728919999994</v>
      </c>
      <c r="H81" s="41">
        <f>F81+G81</f>
        <v>938219.31654999999</v>
      </c>
    </row>
    <row r="82" spans="1:8" ht="18" x14ac:dyDescent="0.25">
      <c r="H82" s="29"/>
    </row>
  </sheetData>
  <mergeCells count="5">
    <mergeCell ref="E5:H5"/>
    <mergeCell ref="A79:D79"/>
    <mergeCell ref="A15:H15"/>
    <mergeCell ref="A17:D17"/>
    <mergeCell ref="E12:H12"/>
  </mergeCells>
  <phoneticPr fontId="11" type="noConversion"/>
  <pageMargins left="0.7" right="0.7" top="0.57999999999999996" bottom="0.75" header="0.3" footer="0.3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2019-12-19T13:04:07Z</cp:lastPrinted>
  <dcterms:created xsi:type="dcterms:W3CDTF">2019-03-17T20:44:09Z</dcterms:created>
  <dcterms:modified xsi:type="dcterms:W3CDTF">2020-01-09T05:48:33Z</dcterms:modified>
</cp:coreProperties>
</file>