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6 сессия 26.06.2020\решения\3 исп. за 1 кв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5" i="1" l="1"/>
  <c r="H84" i="1" l="1"/>
  <c r="H51" i="1" l="1"/>
  <c r="H105" i="1" l="1"/>
  <c r="G105" i="1"/>
  <c r="L105" i="1" s="1"/>
  <c r="F105" i="1"/>
  <c r="K105" i="1" s="1"/>
  <c r="J103" i="1"/>
  <c r="I103" i="1"/>
  <c r="H103" i="1"/>
  <c r="H104" i="1" s="1"/>
  <c r="G103" i="1"/>
  <c r="G104" i="1" s="1"/>
  <c r="L104" i="1" s="1"/>
  <c r="F103" i="1"/>
  <c r="F104" i="1" s="1"/>
  <c r="H11" i="1"/>
  <c r="G11" i="1"/>
  <c r="F11" i="1"/>
  <c r="A9" i="1"/>
  <c r="L4" i="1"/>
  <c r="K104" i="1" l="1"/>
  <c r="K103" i="1"/>
  <c r="L103" i="1"/>
</calcChain>
</file>

<file path=xl/sharedStrings.xml><?xml version="1.0" encoding="utf-8"?>
<sst xmlns="http://schemas.openxmlformats.org/spreadsheetml/2006/main" count="480" uniqueCount="223">
  <si>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</si>
  <si>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</si>
  <si>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</si>
  <si>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</si>
  <si>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</si>
  <si>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</si>
  <si>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</si>
  <si>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</si>
  <si>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</si>
  <si>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</si>
  <si>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</si>
  <si>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</si>
  <si>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</si>
  <si>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Табл=Доходы-факт помесячно нарастающим итогом 2019 (МО);
МО=1302600;
УБ=1121;
Дата=20190401;
Узлы=26;</t>
  </si>
  <si>
    <t>Вариант=Якшур-Бодьинский 2020;
Табл=Доходы-план помесячно нарастающим итогом 2020 (МО);
МО=1302600;
УБ=1121;
Дата=20200401;
Узлы=26;</t>
  </si>
  <si>
    <t>Вариант=Якшур-Бодьинский 2020;
Табл=Доходы-факт помесячно нарастающим итогом 2020 (МО);
МО=1302600;
УБ=1121;
Дата=20200401;
Узлы=26;</t>
  </si>
  <si>
    <t>Вариант=Якшур-Бодьинский 2020;
Табл=Уточненные росписи бюджета МО 2020;
МО=1302600;
УБ=1121;
Дата=20200401;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</si>
  <si>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УБ=1121;
Дата=20200401;
ВР=000;
ЦС=00000;
Ведомства=000;
ФКР=0000;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</si>
  <si>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</si>
  <si>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</si>
  <si>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Вариант=Якшур-Бодьинский 2020;
Табл=Кассовое исполнение бюджета МО 2019;
МО=1302600;
УБ=1121;
Дата=20190401;
ВР=000;
ЦС=00000;
Ведомства=000;
ФКР=0000;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</si>
  <si>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</si>
  <si>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</si>
  <si>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</si>
  <si>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</si>
  <si>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01.04.2019</t>
  </si>
  <si>
    <t>Якшур-Бодьинский район*01.04.2020</t>
  </si>
  <si>
    <t>Вариант: Якшур-Бодьинский 2020;
Таблица: Доходы-факт помесячно нарастающим итогом 2020 (МО);
Данные
МО=1302600
УБ=1121
Узлы=26</t>
  </si>
  <si>
    <t>Вариант: Якшур-Бодьинский 2020;
Таблица: Уточненные росписи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</si>
  <si>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</si>
  <si>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2019;
Данные
МО=1302600
УБ=1121
Дата=20190401
ВР=000
ЦС=00000
Ведомства=000
ФКР=0000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</si>
  <si>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</si>
  <si>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</si>
  <si>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</si>
  <si>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</si>
  <si>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</si>
  <si>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</si>
  <si>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</si>
  <si>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</si>
  <si>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</si>
  <si>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</si>
  <si>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</si>
  <si>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</si>
  <si>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</si>
  <si>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</si>
  <si>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</si>
  <si>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</si>
  <si>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</si>
  <si>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</si>
  <si>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10102050</t>
  </si>
  <si>
    <t>Налог на  доходы  физических  лиц  с  доходов,  полученных 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</si>
  <si>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</si>
  <si>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</si>
  <si>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</si>
  <si>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</si>
  <si>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</si>
  <si>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</si>
  <si>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</si>
  <si>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</si>
  <si>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</si>
  <si>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</si>
  <si>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</si>
  <si>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</si>
  <si>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</si>
  <si>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</si>
  <si>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</si>
  <si>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</si>
  <si>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</si>
  <si>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</si>
  <si>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</si>
  <si>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</si>
  <si>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</si>
  <si>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</si>
  <si>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</si>
  <si>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</si>
  <si>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</si>
  <si>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</si>
  <si>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</si>
  <si>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</si>
  <si>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</si>
  <si>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</si>
  <si>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</si>
  <si>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</si>
  <si>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</si>
  <si>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</si>
  <si>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</si>
  <si>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</si>
  <si>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</si>
  <si>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</si>
  <si>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</si>
  <si>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</si>
  <si>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</si>
  <si>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</si>
  <si>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</si>
  <si>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</si>
  <si>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</si>
  <si>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</si>
  <si>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</si>
  <si>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</si>
  <si>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</si>
  <si>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</si>
  <si>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</si>
  <si>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</si>
  <si>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</si>
  <si>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</si>
  <si>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</si>
  <si>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</si>
  <si>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</si>
  <si>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</si>
  <si>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</si>
  <si>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</si>
  <si>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</si>
  <si>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</si>
  <si>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</si>
  <si>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</si>
  <si>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</si>
  <si>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</si>
  <si>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</si>
  <si>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</si>
  <si>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11601063</t>
  </si>
  <si>
    <t>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</si>
  <si>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</si>
  <si>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</si>
  <si>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</si>
  <si>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11601123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</si>
  <si>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</si>
  <si>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</si>
  <si>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</si>
  <si>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</si>
  <si>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</si>
  <si>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</si>
  <si>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</si>
  <si>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11603010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</si>
  <si>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</si>
  <si>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11607090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</si>
  <si>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</si>
  <si>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</si>
  <si>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</si>
  <si>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11610123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</si>
  <si>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</si>
  <si>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</si>
  <si>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</si>
  <si>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11611050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</si>
  <si>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</si>
  <si>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</si>
  <si>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</si>
  <si>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</si>
  <si>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</si>
  <si>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</si>
  <si>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</si>
  <si>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</si>
  <si>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</si>
  <si>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</si>
  <si>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</si>
  <si>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</si>
  <si>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</si>
  <si>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</si>
  <si>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</si>
  <si>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</si>
  <si>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</si>
  <si>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11701050</t>
  </si>
  <si>
    <t>180</t>
  </si>
  <si>
    <t>Невыясненные поступления, зачисляемые в бюджеты муниципальных районов</t>
  </si>
  <si>
    <t>11705050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</si>
  <si>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</si>
  <si>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</si>
  <si>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</si>
  <si>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</si>
  <si>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</si>
  <si>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</si>
  <si>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</si>
  <si>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</si>
  <si>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</si>
  <si>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</si>
  <si>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</si>
  <si>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</si>
  <si>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</si>
  <si>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</si>
  <si>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20225242</t>
  </si>
  <si>
    <t>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</si>
  <si>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</si>
  <si>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</si>
  <si>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</si>
  <si>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</si>
  <si>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</si>
  <si>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</si>
  <si>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</si>
  <si>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</si>
  <si>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</si>
  <si>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</si>
  <si>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</si>
  <si>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</si>
  <si>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</si>
  <si>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</si>
  <si>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</si>
  <si>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</si>
  <si>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</si>
  <si>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</si>
  <si>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</si>
  <si>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</si>
  <si>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</si>
  <si>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</si>
  <si>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</si>
  <si>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</si>
  <si>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</si>
  <si>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</si>
  <si>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20705030</t>
  </si>
  <si>
    <t>Прочие безвозмездные поступления в бюджеты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</si>
  <si>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</si>
  <si>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</si>
  <si>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</si>
  <si>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</si>
  <si>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</si>
  <si>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</si>
  <si>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</si>
  <si>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</si>
  <si>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</si>
  <si>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</si>
  <si>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</si>
  <si>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</si>
  <si>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Плата за размещение твердых коммунальных отходов</t>
  </si>
  <si>
    <t>Прочие субсидии бюджетам муниципальных районов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</si>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</sst>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5"/>
  <sheetViews>
    <sheetView tabSelected="1" topLeftCell="A2" workbookViewId="0">
      <selection activeCell="R8" sqref="R8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1" width="14" style="13" hidden="1" customWidth="1"/>
    <col min="12" max="12" width="14" style="13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x14ac:dyDescent="0.25">
      <c r="A2" s="8"/>
      <c r="B2" s="8"/>
      <c r="C2" s="8"/>
      <c r="D2" s="8"/>
      <c r="E2" s="9"/>
      <c r="F2" s="10"/>
      <c r="G2" s="10"/>
      <c r="H2" s="11"/>
      <c r="I2" s="11"/>
      <c r="J2" s="11"/>
      <c r="K2" s="11"/>
      <c r="L2" s="11" t="s">
        <v>222</v>
      </c>
      <c r="M2" s="10"/>
    </row>
    <row r="3" spans="1:13" x14ac:dyDescent="0.25">
      <c r="A3" s="8"/>
      <c r="B3" s="8"/>
      <c r="C3" s="8"/>
      <c r="D3" s="8"/>
      <c r="E3" s="9"/>
      <c r="F3" s="10"/>
      <c r="G3" s="10"/>
      <c r="H3" s="11"/>
      <c r="I3" s="11"/>
      <c r="J3" s="11"/>
      <c r="K3" s="11"/>
      <c r="L3" s="11" t="s">
        <v>0</v>
      </c>
      <c r="M3" s="10"/>
    </row>
    <row r="4" spans="1:13" x14ac:dyDescent="0.25">
      <c r="A4" s="8"/>
      <c r="B4" s="8"/>
      <c r="C4" s="8"/>
      <c r="D4" s="8"/>
      <c r="E4" s="9"/>
      <c r="F4" s="10"/>
      <c r="G4" s="10"/>
      <c r="H4" s="11"/>
      <c r="I4" s="11"/>
      <c r="J4" s="11"/>
      <c r="K4" s="11"/>
      <c r="L4" s="11" t="str">
        <f>CONCATENATE("муниципального образования """,LEFT(G13,FIND("*",G13,1)-1),"""")</f>
        <v>муниципального образования "Якшур-Бодьинский район"</v>
      </c>
      <c r="M4" s="10"/>
    </row>
    <row r="5" spans="1:13" x14ac:dyDescent="0.25">
      <c r="A5" s="8"/>
      <c r="B5" s="8"/>
      <c r="C5" s="8"/>
      <c r="D5" s="8"/>
      <c r="E5" s="9"/>
      <c r="F5" s="10"/>
      <c r="G5" s="10"/>
      <c r="H5" s="11"/>
      <c r="I5" s="11"/>
      <c r="J5" s="11"/>
      <c r="K5" s="11"/>
      <c r="L5" s="11" t="str">
        <f>"от 26  июня "&amp;VALUE(RIGHT(G13,4))&amp;" года  № 3/360"</f>
        <v>от 26  июня 2020 года  № 3/360</v>
      </c>
      <c r="M5" s="10"/>
    </row>
    <row r="6" spans="1:13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0"/>
    </row>
    <row r="7" spans="1:13" ht="16.5" customHeight="1" x14ac:dyDescent="0.25">
      <c r="A7" s="43" t="s">
        <v>1</v>
      </c>
      <c r="B7" s="43"/>
      <c r="C7" s="43"/>
      <c r="D7" s="43"/>
      <c r="E7" s="43"/>
      <c r="F7" s="43"/>
      <c r="G7" s="43"/>
      <c r="H7" s="43"/>
      <c r="I7" s="12"/>
      <c r="J7" s="12"/>
      <c r="L7" s="12"/>
      <c r="M7" s="13"/>
    </row>
    <row r="8" spans="1:13" ht="16.5" customHeight="1" x14ac:dyDescent="0.25">
      <c r="A8" s="43" t="s">
        <v>2</v>
      </c>
      <c r="B8" s="43"/>
      <c r="C8" s="43"/>
      <c r="D8" s="43"/>
      <c r="E8" s="43"/>
      <c r="F8" s="43"/>
      <c r="G8" s="43"/>
      <c r="H8" s="43"/>
      <c r="I8" s="12"/>
      <c r="J8" s="12"/>
      <c r="L8" s="12"/>
      <c r="M8" s="13"/>
    </row>
    <row r="9" spans="1:13" ht="16.5" customHeight="1" x14ac:dyDescent="0.25">
      <c r="A9" s="43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"Якшур-Бодьинский район" за 1 квартал 2020 года</v>
      </c>
      <c r="B9" s="43"/>
      <c r="C9" s="43"/>
      <c r="D9" s="43"/>
      <c r="E9" s="43"/>
      <c r="F9" s="43"/>
      <c r="G9" s="43"/>
      <c r="H9" s="43"/>
      <c r="I9" s="12"/>
      <c r="J9" s="12"/>
      <c r="L9" s="12"/>
      <c r="M9" s="13"/>
    </row>
    <row r="10" spans="1:13" x14ac:dyDescent="0.25">
      <c r="F10" s="15"/>
      <c r="G10" s="15"/>
      <c r="H10" s="16"/>
      <c r="I10" s="16"/>
      <c r="J10" s="16"/>
      <c r="K10" s="16"/>
      <c r="L10" s="16" t="s">
        <v>3</v>
      </c>
      <c r="M10" s="15"/>
    </row>
    <row r="11" spans="1:13" ht="62.25" customHeight="1" x14ac:dyDescent="0.25">
      <c r="A11" s="44" t="s">
        <v>4</v>
      </c>
      <c r="B11" s="45"/>
      <c r="C11" s="45"/>
      <c r="D11" s="46"/>
      <c r="E11" s="17" t="s">
        <v>5</v>
      </c>
      <c r="F11" s="18" t="str">
        <f>CONCATENATE("Исполнение на ",RIGHT(F13,10))</f>
        <v>Исполнение на 01.04.2019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2020 год</v>
      </c>
      <c r="H11" s="19" t="str">
        <f>CONCATENATE("Исполнение на ",RIGHT(G13,10))</f>
        <v>Исполнение на 01.04.2020</v>
      </c>
      <c r="I11" s="19"/>
      <c r="J11" s="19"/>
      <c r="K11" s="20" t="s">
        <v>6</v>
      </c>
      <c r="L11" s="20" t="s">
        <v>7</v>
      </c>
      <c r="M11" s="18"/>
    </row>
    <row r="12" spans="1:13" s="24" customFormat="1" ht="51.75" hidden="1" customHeight="1" x14ac:dyDescent="0.2">
      <c r="A12" s="21" t="s">
        <v>8</v>
      </c>
      <c r="B12" s="21" t="s">
        <v>9</v>
      </c>
      <c r="C12" s="21" t="s">
        <v>10</v>
      </c>
      <c r="D12" s="21" t="s">
        <v>11</v>
      </c>
      <c r="E12" s="22" t="s">
        <v>12</v>
      </c>
      <c r="F12" s="22" t="s">
        <v>13</v>
      </c>
      <c r="G12" s="22" t="s">
        <v>14</v>
      </c>
      <c r="H12" s="23" t="s">
        <v>15</v>
      </c>
      <c r="I12" s="23" t="s">
        <v>16</v>
      </c>
      <c r="J12" s="23" t="s">
        <v>17</v>
      </c>
      <c r="K12" s="23" t="s">
        <v>18</v>
      </c>
      <c r="L12" s="23" t="s">
        <v>19</v>
      </c>
      <c r="M12" s="22" t="s">
        <v>20</v>
      </c>
    </row>
    <row r="13" spans="1:13" s="28" customFormat="1" ht="67.5" hidden="1" customHeight="1" x14ac:dyDescent="0.2">
      <c r="A13" s="25" t="s">
        <v>4</v>
      </c>
      <c r="B13" s="25" t="s">
        <v>21</v>
      </c>
      <c r="C13" s="25" t="s">
        <v>22</v>
      </c>
      <c r="D13" s="25" t="s">
        <v>23</v>
      </c>
      <c r="E13" s="26" t="s">
        <v>24</v>
      </c>
      <c r="F13" s="26" t="s">
        <v>25</v>
      </c>
      <c r="G13" s="26" t="s">
        <v>26</v>
      </c>
      <c r="H13" s="27" t="s">
        <v>27</v>
      </c>
      <c r="I13" s="27" t="s">
        <v>28</v>
      </c>
      <c r="J13" s="27" t="s">
        <v>29</v>
      </c>
      <c r="K13" s="27" t="s">
        <v>6</v>
      </c>
      <c r="L13" s="27" t="s">
        <v>7</v>
      </c>
      <c r="M13" s="26" t="s">
        <v>30</v>
      </c>
    </row>
    <row r="14" spans="1:13" s="36" customFormat="1" ht="17.25" hidden="1" customHeight="1" x14ac:dyDescent="0.2">
      <c r="A14" s="29" t="s">
        <v>31</v>
      </c>
      <c r="B14" s="30" t="s">
        <v>32</v>
      </c>
      <c r="C14" s="30" t="s">
        <v>33</v>
      </c>
      <c r="D14" s="31" t="s">
        <v>34</v>
      </c>
      <c r="E14" s="32"/>
      <c r="F14" s="33">
        <v>164276.7696</v>
      </c>
      <c r="G14" s="33">
        <v>842942.72520999995</v>
      </c>
      <c r="H14" s="34">
        <v>174538.04607000001</v>
      </c>
      <c r="I14" s="34">
        <v>857397.04810999997</v>
      </c>
      <c r="J14" s="34">
        <v>175693.38552000001</v>
      </c>
      <c r="K14" s="35">
        <v>106.2</v>
      </c>
      <c r="L14" s="35">
        <v>20.7</v>
      </c>
      <c r="M14" s="33">
        <v>168214.43567000001</v>
      </c>
    </row>
    <row r="15" spans="1:13" s="36" customFormat="1" ht="14.25" x14ac:dyDescent="0.2">
      <c r="A15" s="29" t="s">
        <v>35</v>
      </c>
      <c r="B15" s="30" t="s">
        <v>32</v>
      </c>
      <c r="C15" s="30" t="s">
        <v>33</v>
      </c>
      <c r="D15" s="31" t="s">
        <v>34</v>
      </c>
      <c r="E15" s="32" t="s">
        <v>36</v>
      </c>
      <c r="F15" s="33">
        <v>50236.083409999999</v>
      </c>
      <c r="G15" s="33">
        <v>232786</v>
      </c>
      <c r="H15" s="34">
        <v>58563.730430000003</v>
      </c>
      <c r="I15" s="34">
        <v>857397.04810999997</v>
      </c>
      <c r="J15" s="34">
        <v>175693.38552000001</v>
      </c>
      <c r="K15" s="35">
        <v>116.6</v>
      </c>
      <c r="L15" s="35">
        <v>25.2</v>
      </c>
      <c r="M15" s="33">
        <v>168214.43567000001</v>
      </c>
    </row>
    <row r="16" spans="1:13" s="36" customFormat="1" ht="14.25" x14ac:dyDescent="0.2">
      <c r="A16" s="29" t="s">
        <v>37</v>
      </c>
      <c r="B16" s="30" t="s">
        <v>32</v>
      </c>
      <c r="C16" s="30" t="s">
        <v>33</v>
      </c>
      <c r="D16" s="31" t="s">
        <v>34</v>
      </c>
      <c r="E16" s="32" t="s">
        <v>38</v>
      </c>
      <c r="F16" s="33">
        <v>39101.757310000001</v>
      </c>
      <c r="G16" s="33">
        <v>190468</v>
      </c>
      <c r="H16" s="34">
        <v>39640.533289999999</v>
      </c>
      <c r="I16" s="34">
        <v>857397.04810999997</v>
      </c>
      <c r="J16" s="34">
        <v>175693.38552000001</v>
      </c>
      <c r="K16" s="35">
        <v>101.4</v>
      </c>
      <c r="L16" s="35">
        <v>20.8</v>
      </c>
      <c r="M16" s="33">
        <v>168214.43567000001</v>
      </c>
    </row>
    <row r="17" spans="1:13" ht="60.75" x14ac:dyDescent="0.25">
      <c r="A17" s="1" t="s">
        <v>39</v>
      </c>
      <c r="B17" s="2" t="s">
        <v>40</v>
      </c>
      <c r="C17" s="2" t="s">
        <v>33</v>
      </c>
      <c r="D17" s="3" t="s">
        <v>41</v>
      </c>
      <c r="E17" s="4" t="s">
        <v>42</v>
      </c>
      <c r="F17" s="5">
        <v>38877.716630000003</v>
      </c>
      <c r="G17" s="5">
        <v>190468</v>
      </c>
      <c r="H17" s="6">
        <v>39640.5</v>
      </c>
      <c r="I17" s="6"/>
      <c r="J17" s="6"/>
      <c r="K17" s="7">
        <v>101.6</v>
      </c>
      <c r="L17" s="7">
        <v>20.7</v>
      </c>
      <c r="M17" s="5"/>
    </row>
    <row r="18" spans="1:13" ht="84.75" hidden="1" x14ac:dyDescent="0.25">
      <c r="A18" s="1" t="s">
        <v>43</v>
      </c>
      <c r="B18" s="2" t="s">
        <v>40</v>
      </c>
      <c r="C18" s="2" t="s">
        <v>33</v>
      </c>
      <c r="D18" s="3" t="s">
        <v>41</v>
      </c>
      <c r="E18" s="4" t="s">
        <v>44</v>
      </c>
      <c r="F18" s="5">
        <v>-12.167210000000001</v>
      </c>
      <c r="G18" s="5"/>
      <c r="H18" s="6">
        <v>63.805070000000001</v>
      </c>
      <c r="I18" s="6"/>
      <c r="J18" s="6"/>
      <c r="K18" s="7">
        <v>-524.4</v>
      </c>
      <c r="L18" s="7"/>
      <c r="M18" s="5"/>
    </row>
    <row r="19" spans="1:13" ht="36.75" hidden="1" x14ac:dyDescent="0.25">
      <c r="A19" s="1" t="s">
        <v>45</v>
      </c>
      <c r="B19" s="2" t="s">
        <v>40</v>
      </c>
      <c r="C19" s="2" t="s">
        <v>33</v>
      </c>
      <c r="D19" s="3" t="s">
        <v>41</v>
      </c>
      <c r="E19" s="4" t="s">
        <v>46</v>
      </c>
      <c r="F19" s="5">
        <v>213.73338000000001</v>
      </c>
      <c r="G19" s="5"/>
      <c r="H19" s="6">
        <v>13.786619999999999</v>
      </c>
      <c r="I19" s="6"/>
      <c r="J19" s="6"/>
      <c r="K19" s="7">
        <v>6.5</v>
      </c>
      <c r="L19" s="7"/>
      <c r="M19" s="5"/>
    </row>
    <row r="20" spans="1:13" ht="72.75" hidden="1" x14ac:dyDescent="0.25">
      <c r="A20" s="1" t="s">
        <v>47</v>
      </c>
      <c r="B20" s="2" t="s">
        <v>40</v>
      </c>
      <c r="C20" s="2" t="s">
        <v>33</v>
      </c>
      <c r="D20" s="3" t="s">
        <v>41</v>
      </c>
      <c r="E20" s="4" t="s">
        <v>48</v>
      </c>
      <c r="F20" s="5">
        <v>26.049099999999999</v>
      </c>
      <c r="G20" s="5"/>
      <c r="H20" s="6">
        <v>56.826549999999997</v>
      </c>
      <c r="I20" s="6"/>
      <c r="J20" s="6"/>
      <c r="K20" s="7">
        <v>218.2</v>
      </c>
      <c r="L20" s="7"/>
      <c r="M20" s="5"/>
    </row>
    <row r="21" spans="1:13" ht="84.75" hidden="1" x14ac:dyDescent="0.25">
      <c r="A21" s="1" t="s">
        <v>49</v>
      </c>
      <c r="B21" s="2" t="s">
        <v>40</v>
      </c>
      <c r="C21" s="2" t="s">
        <v>33</v>
      </c>
      <c r="D21" s="3" t="s">
        <v>41</v>
      </c>
      <c r="E21" s="4" t="s">
        <v>50</v>
      </c>
      <c r="F21" s="5">
        <v>-3.5745900000000002</v>
      </c>
      <c r="G21" s="5"/>
      <c r="H21" s="6"/>
      <c r="I21" s="6"/>
      <c r="J21" s="6"/>
      <c r="K21" s="7">
        <v>0</v>
      </c>
      <c r="L21" s="7"/>
      <c r="M21" s="5"/>
    </row>
    <row r="22" spans="1:13" s="36" customFormat="1" ht="36" x14ac:dyDescent="0.2">
      <c r="A22" s="29" t="s">
        <v>51</v>
      </c>
      <c r="B22" s="30" t="s">
        <v>32</v>
      </c>
      <c r="C22" s="30" t="s">
        <v>33</v>
      </c>
      <c r="D22" s="31" t="s">
        <v>34</v>
      </c>
      <c r="E22" s="32" t="s">
        <v>52</v>
      </c>
      <c r="F22" s="33">
        <v>3533.4869600000002</v>
      </c>
      <c r="G22" s="33">
        <v>13611</v>
      </c>
      <c r="H22" s="34">
        <v>3293.0723400000002</v>
      </c>
      <c r="I22" s="34">
        <v>857397.04810999997</v>
      </c>
      <c r="J22" s="34">
        <v>175693.38552000001</v>
      </c>
      <c r="K22" s="35">
        <v>93.2</v>
      </c>
      <c r="L22" s="35">
        <v>24.2</v>
      </c>
      <c r="M22" s="33">
        <v>168214.43567000001</v>
      </c>
    </row>
    <row r="23" spans="1:13" ht="60.75" x14ac:dyDescent="0.25">
      <c r="A23" s="1" t="s">
        <v>53</v>
      </c>
      <c r="B23" s="2" t="s">
        <v>40</v>
      </c>
      <c r="C23" s="2" t="s">
        <v>33</v>
      </c>
      <c r="D23" s="3" t="s">
        <v>41</v>
      </c>
      <c r="E23" s="4" t="s">
        <v>54</v>
      </c>
      <c r="F23" s="5">
        <v>1552.2356</v>
      </c>
      <c r="G23" s="5">
        <v>13611</v>
      </c>
      <c r="H23" s="6">
        <v>3293.1</v>
      </c>
      <c r="I23" s="6"/>
      <c r="J23" s="6"/>
      <c r="K23" s="7">
        <v>96.3</v>
      </c>
      <c r="L23" s="7">
        <v>11</v>
      </c>
      <c r="M23" s="5"/>
    </row>
    <row r="24" spans="1:13" ht="60.75" hidden="1" x14ac:dyDescent="0.25">
      <c r="A24" s="1" t="s">
        <v>55</v>
      </c>
      <c r="B24" s="2" t="s">
        <v>40</v>
      </c>
      <c r="C24" s="2" t="s">
        <v>33</v>
      </c>
      <c r="D24" s="3" t="s">
        <v>41</v>
      </c>
      <c r="E24" s="4" t="s">
        <v>56</v>
      </c>
      <c r="F24" s="5">
        <v>10.84549</v>
      </c>
      <c r="G24" s="5"/>
      <c r="H24" s="6">
        <v>9.7423599999999997</v>
      </c>
      <c r="I24" s="6"/>
      <c r="J24" s="6"/>
      <c r="K24" s="7">
        <v>89.8</v>
      </c>
      <c r="L24" s="7"/>
      <c r="M24" s="5"/>
    </row>
    <row r="25" spans="1:13" ht="60.75" hidden="1" x14ac:dyDescent="0.25">
      <c r="A25" s="1" t="s">
        <v>57</v>
      </c>
      <c r="B25" s="2" t="s">
        <v>40</v>
      </c>
      <c r="C25" s="2" t="s">
        <v>33</v>
      </c>
      <c r="D25" s="3" t="s">
        <v>41</v>
      </c>
      <c r="E25" s="4" t="s">
        <v>58</v>
      </c>
      <c r="F25" s="5">
        <v>2275.89768</v>
      </c>
      <c r="G25" s="5"/>
      <c r="H25" s="6">
        <v>2097.55863</v>
      </c>
      <c r="I25" s="6"/>
      <c r="J25" s="6"/>
      <c r="K25" s="7">
        <v>92.2</v>
      </c>
      <c r="L25" s="7"/>
      <c r="M25" s="5"/>
    </row>
    <row r="26" spans="1:13" ht="60.75" hidden="1" x14ac:dyDescent="0.25">
      <c r="A26" s="1" t="s">
        <v>59</v>
      </c>
      <c r="B26" s="2" t="s">
        <v>40</v>
      </c>
      <c r="C26" s="2" t="s">
        <v>33</v>
      </c>
      <c r="D26" s="3" t="s">
        <v>41</v>
      </c>
      <c r="E26" s="4" t="s">
        <v>60</v>
      </c>
      <c r="F26" s="5">
        <v>-305.49180999999999</v>
      </c>
      <c r="G26" s="5"/>
      <c r="H26" s="6">
        <v>-308.69186999999999</v>
      </c>
      <c r="I26" s="6"/>
      <c r="J26" s="6"/>
      <c r="K26" s="7">
        <v>101</v>
      </c>
      <c r="L26" s="7"/>
      <c r="M26" s="5"/>
    </row>
    <row r="27" spans="1:13" s="36" customFormat="1" ht="14.25" x14ac:dyDescent="0.2">
      <c r="A27" s="29" t="s">
        <v>61</v>
      </c>
      <c r="B27" s="30" t="s">
        <v>32</v>
      </c>
      <c r="C27" s="30" t="s">
        <v>33</v>
      </c>
      <c r="D27" s="31" t="s">
        <v>34</v>
      </c>
      <c r="E27" s="32" t="s">
        <v>62</v>
      </c>
      <c r="F27" s="33">
        <v>787.86644999999999</v>
      </c>
      <c r="G27" s="33">
        <v>4268</v>
      </c>
      <c r="H27" s="34">
        <v>1175.7349200000001</v>
      </c>
      <c r="I27" s="34">
        <v>857397.04810999997</v>
      </c>
      <c r="J27" s="34">
        <v>175693.38552000001</v>
      </c>
      <c r="K27" s="35">
        <v>149.19999999999999</v>
      </c>
      <c r="L27" s="35">
        <v>27.5</v>
      </c>
      <c r="M27" s="33">
        <v>168214.43567000001</v>
      </c>
    </row>
    <row r="28" spans="1:13" ht="24.75" x14ac:dyDescent="0.25">
      <c r="A28" s="1" t="s">
        <v>63</v>
      </c>
      <c r="B28" s="2" t="s">
        <v>64</v>
      </c>
      <c r="C28" s="2" t="s">
        <v>33</v>
      </c>
      <c r="D28" s="3" t="s">
        <v>41</v>
      </c>
      <c r="E28" s="4" t="s">
        <v>65</v>
      </c>
      <c r="F28" s="5">
        <v>739.50751000000002</v>
      </c>
      <c r="G28" s="5">
        <v>3872</v>
      </c>
      <c r="H28" s="6">
        <v>1023.72079</v>
      </c>
      <c r="I28" s="6"/>
      <c r="J28" s="6"/>
      <c r="K28" s="7">
        <v>138.4</v>
      </c>
      <c r="L28" s="7">
        <v>26.4</v>
      </c>
      <c r="M28" s="5"/>
    </row>
    <row r="29" spans="1:13" ht="36.75" hidden="1" x14ac:dyDescent="0.25">
      <c r="A29" s="1" t="s">
        <v>66</v>
      </c>
      <c r="B29" s="2" t="s">
        <v>64</v>
      </c>
      <c r="C29" s="2" t="s">
        <v>33</v>
      </c>
      <c r="D29" s="3" t="s">
        <v>41</v>
      </c>
      <c r="E29" s="4" t="s">
        <v>67</v>
      </c>
      <c r="F29" s="5">
        <v>3.74539</v>
      </c>
      <c r="G29" s="5"/>
      <c r="H29" s="6"/>
      <c r="I29" s="6"/>
      <c r="J29" s="6"/>
      <c r="K29" s="7">
        <v>0</v>
      </c>
      <c r="L29" s="7"/>
      <c r="M29" s="5"/>
    </row>
    <row r="30" spans="1:13" x14ac:dyDescent="0.25">
      <c r="A30" s="1" t="s">
        <v>68</v>
      </c>
      <c r="B30" s="2" t="s">
        <v>40</v>
      </c>
      <c r="C30" s="2" t="s">
        <v>33</v>
      </c>
      <c r="D30" s="3" t="s">
        <v>41</v>
      </c>
      <c r="E30" s="4" t="s">
        <v>69</v>
      </c>
      <c r="F30" s="5">
        <v>0.10556</v>
      </c>
      <c r="G30" s="5">
        <v>230</v>
      </c>
      <c r="H30" s="6">
        <v>73.293499999999995</v>
      </c>
      <c r="I30" s="6"/>
      <c r="J30" s="6"/>
      <c r="K30" s="7">
        <v>69433</v>
      </c>
      <c r="L30" s="7">
        <v>31.9</v>
      </c>
      <c r="M30" s="5"/>
    </row>
    <row r="31" spans="1:13" ht="36.75" x14ac:dyDescent="0.25">
      <c r="A31" s="1" t="s">
        <v>70</v>
      </c>
      <c r="B31" s="2" t="s">
        <v>64</v>
      </c>
      <c r="C31" s="2" t="s">
        <v>33</v>
      </c>
      <c r="D31" s="3" t="s">
        <v>41</v>
      </c>
      <c r="E31" s="4" t="s">
        <v>71</v>
      </c>
      <c r="F31" s="5">
        <v>44.507989999999999</v>
      </c>
      <c r="G31" s="5">
        <v>166</v>
      </c>
      <c r="H31" s="6">
        <v>78.72063</v>
      </c>
      <c r="I31" s="6"/>
      <c r="J31" s="6"/>
      <c r="K31" s="7">
        <v>176.9</v>
      </c>
      <c r="L31" s="7">
        <v>47.4</v>
      </c>
      <c r="M31" s="5"/>
    </row>
    <row r="32" spans="1:13" s="36" customFormat="1" ht="24" x14ac:dyDescent="0.2">
      <c r="A32" s="29" t="s">
        <v>72</v>
      </c>
      <c r="B32" s="30" t="s">
        <v>32</v>
      </c>
      <c r="C32" s="30" t="s">
        <v>33</v>
      </c>
      <c r="D32" s="31" t="s">
        <v>34</v>
      </c>
      <c r="E32" s="32" t="s">
        <v>73</v>
      </c>
      <c r="F32" s="33">
        <v>532.44705999999996</v>
      </c>
      <c r="G32" s="33">
        <v>2216</v>
      </c>
      <c r="H32" s="34">
        <v>1321.1585399999999</v>
      </c>
      <c r="I32" s="34">
        <v>857397.04810999997</v>
      </c>
      <c r="J32" s="34">
        <v>175693.38552000001</v>
      </c>
      <c r="K32" s="35">
        <v>248.1</v>
      </c>
      <c r="L32" s="35">
        <v>59.6</v>
      </c>
      <c r="M32" s="33">
        <v>168214.43567000001</v>
      </c>
    </row>
    <row r="33" spans="1:13" ht="24.75" x14ac:dyDescent="0.25">
      <c r="A33" s="1" t="s">
        <v>74</v>
      </c>
      <c r="B33" s="2" t="s">
        <v>40</v>
      </c>
      <c r="C33" s="2" t="s">
        <v>33</v>
      </c>
      <c r="D33" s="3" t="s">
        <v>41</v>
      </c>
      <c r="E33" s="4" t="s">
        <v>75</v>
      </c>
      <c r="F33" s="5">
        <v>532.44705999999996</v>
      </c>
      <c r="G33" s="5">
        <v>2216</v>
      </c>
      <c r="H33" s="6">
        <v>1321.1585399999999</v>
      </c>
      <c r="I33" s="6"/>
      <c r="J33" s="6"/>
      <c r="K33" s="7">
        <v>248.1</v>
      </c>
      <c r="L33" s="7">
        <v>59.6</v>
      </c>
      <c r="M33" s="5"/>
    </row>
    <row r="34" spans="1:13" s="36" customFormat="1" ht="14.25" x14ac:dyDescent="0.2">
      <c r="A34" s="29" t="s">
        <v>76</v>
      </c>
      <c r="B34" s="30" t="s">
        <v>32</v>
      </c>
      <c r="C34" s="30" t="s">
        <v>33</v>
      </c>
      <c r="D34" s="31" t="s">
        <v>34</v>
      </c>
      <c r="E34" s="32" t="s">
        <v>77</v>
      </c>
      <c r="F34" s="33">
        <v>390.45686000000001</v>
      </c>
      <c r="G34" s="33">
        <v>2179</v>
      </c>
      <c r="H34" s="34">
        <v>503.11437000000001</v>
      </c>
      <c r="I34" s="34">
        <v>857397.04810999997</v>
      </c>
      <c r="J34" s="34">
        <v>175693.38552000001</v>
      </c>
      <c r="K34" s="35">
        <v>128.9</v>
      </c>
      <c r="L34" s="35">
        <v>23.1</v>
      </c>
      <c r="M34" s="33">
        <v>168214.43567000001</v>
      </c>
    </row>
    <row r="35" spans="1:13" ht="36.75" x14ac:dyDescent="0.25">
      <c r="A35" s="1" t="s">
        <v>78</v>
      </c>
      <c r="B35" s="2" t="s">
        <v>40</v>
      </c>
      <c r="C35" s="2" t="s">
        <v>33</v>
      </c>
      <c r="D35" s="3" t="s">
        <v>41</v>
      </c>
      <c r="E35" s="4" t="s">
        <v>79</v>
      </c>
      <c r="F35" s="5">
        <v>390.45686000000001</v>
      </c>
      <c r="G35" s="5">
        <v>2179</v>
      </c>
      <c r="H35" s="6">
        <v>503.11437000000001</v>
      </c>
      <c r="I35" s="6"/>
      <c r="J35" s="6"/>
      <c r="K35" s="7">
        <v>128.9</v>
      </c>
      <c r="L35" s="7">
        <v>23.1</v>
      </c>
      <c r="M35" s="5"/>
    </row>
    <row r="36" spans="1:13" s="36" customFormat="1" ht="36" hidden="1" x14ac:dyDescent="0.2">
      <c r="A36" s="29" t="s">
        <v>80</v>
      </c>
      <c r="B36" s="30" t="s">
        <v>32</v>
      </c>
      <c r="C36" s="30" t="s">
        <v>33</v>
      </c>
      <c r="D36" s="31" t="s">
        <v>34</v>
      </c>
      <c r="E36" s="32" t="s">
        <v>81</v>
      </c>
      <c r="F36" s="33">
        <v>3.1730000000000001E-2</v>
      </c>
      <c r="G36" s="33"/>
      <c r="H36" s="34"/>
      <c r="I36" s="34">
        <v>857397.04810999997</v>
      </c>
      <c r="J36" s="34">
        <v>175693.38552000001</v>
      </c>
      <c r="K36" s="35">
        <v>0</v>
      </c>
      <c r="L36" s="35"/>
      <c r="M36" s="33">
        <v>168214.43567000001</v>
      </c>
    </row>
    <row r="37" spans="1:13" ht="48.75" hidden="1" x14ac:dyDescent="0.25">
      <c r="A37" s="1" t="s">
        <v>82</v>
      </c>
      <c r="B37" s="2" t="s">
        <v>83</v>
      </c>
      <c r="C37" s="2" t="s">
        <v>33</v>
      </c>
      <c r="D37" s="3" t="s">
        <v>41</v>
      </c>
      <c r="E37" s="4" t="s">
        <v>84</v>
      </c>
      <c r="F37" s="5">
        <v>3.1730000000000001E-2</v>
      </c>
      <c r="G37" s="5"/>
      <c r="H37" s="6"/>
      <c r="I37" s="6"/>
      <c r="J37" s="6"/>
      <c r="K37" s="7">
        <v>0</v>
      </c>
      <c r="L37" s="7"/>
      <c r="M37" s="5"/>
    </row>
    <row r="38" spans="1:13" s="36" customFormat="1" ht="36" x14ac:dyDescent="0.2">
      <c r="A38" s="29" t="s">
        <v>85</v>
      </c>
      <c r="B38" s="30" t="s">
        <v>32</v>
      </c>
      <c r="C38" s="30" t="s">
        <v>33</v>
      </c>
      <c r="D38" s="31" t="s">
        <v>34</v>
      </c>
      <c r="E38" s="32" t="s">
        <v>86</v>
      </c>
      <c r="F38" s="33">
        <v>2446.35322</v>
      </c>
      <c r="G38" s="33">
        <v>11976</v>
      </c>
      <c r="H38" s="34">
        <v>2574.0403700000002</v>
      </c>
      <c r="I38" s="34">
        <v>857397.04810999997</v>
      </c>
      <c r="J38" s="34">
        <v>175693.38552000001</v>
      </c>
      <c r="K38" s="35">
        <v>105.2</v>
      </c>
      <c r="L38" s="35">
        <v>21.5</v>
      </c>
      <c r="M38" s="33">
        <v>168214.43567000001</v>
      </c>
    </row>
    <row r="39" spans="1:13" ht="72.75" x14ac:dyDescent="0.25">
      <c r="A39" s="1" t="s">
        <v>87</v>
      </c>
      <c r="B39" s="2" t="s">
        <v>83</v>
      </c>
      <c r="C39" s="2" t="s">
        <v>33</v>
      </c>
      <c r="D39" s="3" t="s">
        <v>88</v>
      </c>
      <c r="E39" s="4" t="s">
        <v>89</v>
      </c>
      <c r="F39" s="5">
        <v>2313.6199700000002</v>
      </c>
      <c r="G39" s="5">
        <v>10856</v>
      </c>
      <c r="H39" s="6">
        <v>2478.8120699999999</v>
      </c>
      <c r="I39" s="6"/>
      <c r="J39" s="6"/>
      <c r="K39" s="7">
        <v>107.1</v>
      </c>
      <c r="L39" s="7">
        <v>22.8</v>
      </c>
      <c r="M39" s="5"/>
    </row>
    <row r="40" spans="1:13" ht="60.75" x14ac:dyDescent="0.25">
      <c r="A40" s="1" t="s">
        <v>90</v>
      </c>
      <c r="B40" s="2" t="s">
        <v>83</v>
      </c>
      <c r="C40" s="2" t="s">
        <v>33</v>
      </c>
      <c r="D40" s="3" t="s">
        <v>88</v>
      </c>
      <c r="E40" s="4" t="s">
        <v>91</v>
      </c>
      <c r="F40" s="5">
        <v>87.044089999999997</v>
      </c>
      <c r="G40" s="5">
        <v>900</v>
      </c>
      <c r="H40" s="6">
        <v>44.328479999999999</v>
      </c>
      <c r="I40" s="6"/>
      <c r="J40" s="6"/>
      <c r="K40" s="7">
        <v>50.9</v>
      </c>
      <c r="L40" s="7">
        <v>4.9000000000000004</v>
      </c>
      <c r="M40" s="5"/>
    </row>
    <row r="41" spans="1:13" ht="36.75" x14ac:dyDescent="0.25">
      <c r="A41" s="1" t="s">
        <v>92</v>
      </c>
      <c r="B41" s="2" t="s">
        <v>83</v>
      </c>
      <c r="C41" s="2" t="s">
        <v>33</v>
      </c>
      <c r="D41" s="3" t="s">
        <v>88</v>
      </c>
      <c r="E41" s="4" t="s">
        <v>93</v>
      </c>
      <c r="F41" s="5">
        <v>16.54984</v>
      </c>
      <c r="G41" s="5">
        <v>70</v>
      </c>
      <c r="H41" s="6">
        <v>12.83694</v>
      </c>
      <c r="I41" s="6"/>
      <c r="J41" s="6"/>
      <c r="K41" s="7">
        <v>77.599999999999994</v>
      </c>
      <c r="L41" s="7">
        <v>18.3</v>
      </c>
      <c r="M41" s="5"/>
    </row>
    <row r="42" spans="1:13" ht="60.75" x14ac:dyDescent="0.25">
      <c r="A42" s="1" t="s">
        <v>94</v>
      </c>
      <c r="B42" s="2" t="s">
        <v>83</v>
      </c>
      <c r="C42" s="2" t="s">
        <v>33</v>
      </c>
      <c r="D42" s="3" t="s">
        <v>88</v>
      </c>
      <c r="E42" s="4" t="s">
        <v>95</v>
      </c>
      <c r="F42" s="5">
        <v>29.139320000000001</v>
      </c>
      <c r="G42" s="5">
        <v>150</v>
      </c>
      <c r="H42" s="6">
        <v>38.06288</v>
      </c>
      <c r="I42" s="6"/>
      <c r="J42" s="6"/>
      <c r="K42" s="7">
        <v>130.6</v>
      </c>
      <c r="L42" s="7">
        <v>25.4</v>
      </c>
      <c r="M42" s="5"/>
    </row>
    <row r="43" spans="1:13" s="36" customFormat="1" ht="24" x14ac:dyDescent="0.2">
      <c r="A43" s="29" t="s">
        <v>96</v>
      </c>
      <c r="B43" s="30" t="s">
        <v>32</v>
      </c>
      <c r="C43" s="30" t="s">
        <v>33</v>
      </c>
      <c r="D43" s="31" t="s">
        <v>34</v>
      </c>
      <c r="E43" s="32" t="s">
        <v>97</v>
      </c>
      <c r="F43" s="33">
        <v>2635.6813400000001</v>
      </c>
      <c r="G43" s="33">
        <v>5220</v>
      </c>
      <c r="H43" s="34">
        <v>7602.5103900000004</v>
      </c>
      <c r="I43" s="34">
        <v>857397.04810999997</v>
      </c>
      <c r="J43" s="34">
        <v>175693.38552000001</v>
      </c>
      <c r="K43" s="35">
        <v>288.39999999999998</v>
      </c>
      <c r="L43" s="35">
        <v>145.6</v>
      </c>
      <c r="M43" s="33">
        <v>168214.43567000001</v>
      </c>
    </row>
    <row r="44" spans="1:13" ht="24.75" x14ac:dyDescent="0.25">
      <c r="A44" s="1" t="s">
        <v>98</v>
      </c>
      <c r="B44" s="2" t="s">
        <v>40</v>
      </c>
      <c r="C44" s="2" t="s">
        <v>33</v>
      </c>
      <c r="D44" s="3" t="s">
        <v>88</v>
      </c>
      <c r="E44" s="4" t="s">
        <v>99</v>
      </c>
      <c r="F44" s="5">
        <v>126.01069</v>
      </c>
      <c r="G44" s="5"/>
      <c r="H44" s="6">
        <v>217.80654000000001</v>
      </c>
      <c r="I44" s="6"/>
      <c r="J44" s="6"/>
      <c r="K44" s="7">
        <v>172.8</v>
      </c>
      <c r="L44" s="7"/>
      <c r="M44" s="5"/>
    </row>
    <row r="45" spans="1:13" x14ac:dyDescent="0.25">
      <c r="A45" s="1" t="s">
        <v>100</v>
      </c>
      <c r="B45" s="2" t="s">
        <v>40</v>
      </c>
      <c r="C45" s="2" t="s">
        <v>33</v>
      </c>
      <c r="D45" s="3" t="s">
        <v>88</v>
      </c>
      <c r="E45" s="4" t="s">
        <v>101</v>
      </c>
      <c r="F45" s="5">
        <v>40.717480000000002</v>
      </c>
      <c r="G45" s="5"/>
      <c r="H45" s="6">
        <v>-0.58250000000000002</v>
      </c>
      <c r="I45" s="6"/>
      <c r="J45" s="6"/>
      <c r="K45" s="7">
        <v>-1.4</v>
      </c>
      <c r="L45" s="7"/>
      <c r="M45" s="5"/>
    </row>
    <row r="46" spans="1:13" ht="48.75" x14ac:dyDescent="0.25">
      <c r="A46" s="1" t="s">
        <v>102</v>
      </c>
      <c r="B46" s="2" t="s">
        <v>40</v>
      </c>
      <c r="C46" s="2" t="s">
        <v>33</v>
      </c>
      <c r="D46" s="3" t="s">
        <v>88</v>
      </c>
      <c r="E46" s="4" t="s">
        <v>103</v>
      </c>
      <c r="F46" s="5">
        <v>2126.7784099999999</v>
      </c>
      <c r="G46" s="5">
        <v>5220</v>
      </c>
      <c r="H46" s="6">
        <v>1872.6102599999999</v>
      </c>
      <c r="I46" s="6"/>
      <c r="J46" s="6"/>
      <c r="K46" s="7">
        <v>88</v>
      </c>
      <c r="L46" s="7">
        <v>35.9</v>
      </c>
      <c r="M46" s="5"/>
    </row>
    <row r="47" spans="1:13" x14ac:dyDescent="0.25">
      <c r="A47" s="1" t="s">
        <v>104</v>
      </c>
      <c r="B47" s="2" t="s">
        <v>40</v>
      </c>
      <c r="C47" s="2" t="s">
        <v>33</v>
      </c>
      <c r="D47" s="3" t="s">
        <v>88</v>
      </c>
      <c r="E47" s="4" t="s">
        <v>220</v>
      </c>
      <c r="F47" s="5"/>
      <c r="G47" s="5"/>
      <c r="H47" s="6">
        <v>2496.3057100000001</v>
      </c>
      <c r="I47" s="6"/>
      <c r="J47" s="6"/>
      <c r="K47" s="7"/>
      <c r="L47" s="7"/>
      <c r="M47" s="5"/>
    </row>
    <row r="48" spans="1:13" ht="36.75" x14ac:dyDescent="0.25">
      <c r="A48" s="1" t="s">
        <v>105</v>
      </c>
      <c r="B48" s="2" t="s">
        <v>40</v>
      </c>
      <c r="C48" s="2" t="s">
        <v>33</v>
      </c>
      <c r="D48" s="3" t="s">
        <v>88</v>
      </c>
      <c r="E48" s="4" t="s">
        <v>106</v>
      </c>
      <c r="F48" s="5">
        <v>342.17475999999999</v>
      </c>
      <c r="G48" s="5"/>
      <c r="H48" s="6">
        <v>3016.3703799999998</v>
      </c>
      <c r="I48" s="6"/>
      <c r="J48" s="6"/>
      <c r="K48" s="7">
        <v>881.5</v>
      </c>
      <c r="L48" s="7"/>
      <c r="M48" s="5"/>
    </row>
    <row r="49" spans="1:13" s="36" customFormat="1" ht="24" x14ac:dyDescent="0.2">
      <c r="A49" s="29" t="s">
        <v>107</v>
      </c>
      <c r="B49" s="30" t="s">
        <v>32</v>
      </c>
      <c r="C49" s="30" t="s">
        <v>33</v>
      </c>
      <c r="D49" s="31" t="s">
        <v>34</v>
      </c>
      <c r="E49" s="32" t="s">
        <v>108</v>
      </c>
      <c r="F49" s="33">
        <v>276.57560999999998</v>
      </c>
      <c r="G49" s="33">
        <v>1250</v>
      </c>
      <c r="H49" s="34">
        <v>1635.2870399999999</v>
      </c>
      <c r="I49" s="34">
        <v>857397.04810999997</v>
      </c>
      <c r="J49" s="34">
        <v>175693.38552000001</v>
      </c>
      <c r="K49" s="35">
        <v>591.29999999999995</v>
      </c>
      <c r="L49" s="35">
        <v>130.80000000000001</v>
      </c>
      <c r="M49" s="33">
        <v>168214.43567000001</v>
      </c>
    </row>
    <row r="50" spans="1:13" ht="72.75" x14ac:dyDescent="0.25">
      <c r="A50" s="1" t="s">
        <v>109</v>
      </c>
      <c r="B50" s="2" t="s">
        <v>83</v>
      </c>
      <c r="C50" s="2" t="s">
        <v>33</v>
      </c>
      <c r="D50" s="3" t="s">
        <v>110</v>
      </c>
      <c r="E50" s="4" t="s">
        <v>111</v>
      </c>
      <c r="F50" s="5"/>
      <c r="G50" s="5">
        <v>200</v>
      </c>
      <c r="H50" s="6">
        <v>55.219709999999999</v>
      </c>
      <c r="I50" s="6"/>
      <c r="J50" s="6"/>
      <c r="K50" s="7"/>
      <c r="L50" s="7">
        <v>27.6</v>
      </c>
      <c r="M50" s="5"/>
    </row>
    <row r="51" spans="1:13" ht="48.75" x14ac:dyDescent="0.25">
      <c r="A51" s="1" t="s">
        <v>112</v>
      </c>
      <c r="B51" s="2" t="s">
        <v>83</v>
      </c>
      <c r="C51" s="2" t="s">
        <v>33</v>
      </c>
      <c r="D51" s="3" t="s">
        <v>113</v>
      </c>
      <c r="E51" s="4" t="s">
        <v>114</v>
      </c>
      <c r="F51" s="5">
        <v>174.45923999999999</v>
      </c>
      <c r="G51" s="5">
        <v>800</v>
      </c>
      <c r="H51" s="6">
        <f>1199.82986+0.1</f>
        <v>1199.92986</v>
      </c>
      <c r="I51" s="6"/>
      <c r="J51" s="6"/>
      <c r="K51" s="7">
        <v>687.7</v>
      </c>
      <c r="L51" s="7">
        <v>150</v>
      </c>
      <c r="M51" s="5"/>
    </row>
    <row r="52" spans="1:13" ht="84.75" x14ac:dyDescent="0.25">
      <c r="A52" s="1" t="s">
        <v>115</v>
      </c>
      <c r="B52" s="2" t="s">
        <v>83</v>
      </c>
      <c r="C52" s="2" t="s">
        <v>33</v>
      </c>
      <c r="D52" s="3" t="s">
        <v>113</v>
      </c>
      <c r="E52" s="4" t="s">
        <v>116</v>
      </c>
      <c r="F52" s="5">
        <v>102.11637</v>
      </c>
      <c r="G52" s="5">
        <v>250</v>
      </c>
      <c r="H52" s="6">
        <v>380.23746999999997</v>
      </c>
      <c r="I52" s="6"/>
      <c r="J52" s="6"/>
      <c r="K52" s="7">
        <v>372.4</v>
      </c>
      <c r="L52" s="7">
        <v>152.1</v>
      </c>
      <c r="M52" s="5"/>
    </row>
    <row r="53" spans="1:13" s="36" customFormat="1" ht="14.25" x14ac:dyDescent="0.2">
      <c r="A53" s="29" t="s">
        <v>117</v>
      </c>
      <c r="B53" s="30" t="s">
        <v>32</v>
      </c>
      <c r="C53" s="30" t="s">
        <v>33</v>
      </c>
      <c r="D53" s="31" t="s">
        <v>34</v>
      </c>
      <c r="E53" s="32" t="s">
        <v>118</v>
      </c>
      <c r="F53" s="33">
        <v>530.07458999999994</v>
      </c>
      <c r="G53" s="33">
        <v>1516</v>
      </c>
      <c r="H53" s="34">
        <v>724.76900999999998</v>
      </c>
      <c r="I53" s="34">
        <v>857397.04810999997</v>
      </c>
      <c r="J53" s="34">
        <v>175693.38552000001</v>
      </c>
      <c r="K53" s="35">
        <v>136.69999999999999</v>
      </c>
      <c r="L53" s="35">
        <v>47.8</v>
      </c>
      <c r="M53" s="33">
        <v>168214.43567000001</v>
      </c>
    </row>
    <row r="54" spans="1:13" ht="84.75" hidden="1" x14ac:dyDescent="0.25">
      <c r="A54" s="1" t="s">
        <v>119</v>
      </c>
      <c r="B54" s="2" t="s">
        <v>40</v>
      </c>
      <c r="C54" s="2" t="s">
        <v>33</v>
      </c>
      <c r="D54" s="3" t="s">
        <v>120</v>
      </c>
      <c r="E54" s="4" t="s">
        <v>121</v>
      </c>
      <c r="F54" s="5"/>
      <c r="G54" s="5">
        <v>100</v>
      </c>
      <c r="H54" s="6">
        <v>7.5</v>
      </c>
      <c r="I54" s="6"/>
      <c r="J54" s="6"/>
      <c r="K54" s="7"/>
      <c r="L54" s="7">
        <v>7.5</v>
      </c>
      <c r="M54" s="5"/>
    </row>
    <row r="55" spans="1:13" ht="72.75" hidden="1" x14ac:dyDescent="0.25">
      <c r="A55" s="1" t="s">
        <v>122</v>
      </c>
      <c r="B55" s="2" t="s">
        <v>40</v>
      </c>
      <c r="C55" s="2" t="s">
        <v>33</v>
      </c>
      <c r="D55" s="3" t="s">
        <v>120</v>
      </c>
      <c r="E55" s="4" t="s">
        <v>123</v>
      </c>
      <c r="F55" s="5"/>
      <c r="G55" s="5">
        <v>816</v>
      </c>
      <c r="H55" s="6">
        <v>1.75</v>
      </c>
      <c r="I55" s="6"/>
      <c r="J55" s="6"/>
      <c r="K55" s="7"/>
      <c r="L55" s="7">
        <v>0.2</v>
      </c>
      <c r="M55" s="5"/>
    </row>
    <row r="56" spans="1:13" ht="60.75" hidden="1" x14ac:dyDescent="0.25">
      <c r="A56" s="1" t="s">
        <v>124</v>
      </c>
      <c r="B56" s="2" t="s">
        <v>40</v>
      </c>
      <c r="C56" s="2" t="s">
        <v>33</v>
      </c>
      <c r="D56" s="3" t="s">
        <v>120</v>
      </c>
      <c r="E56" s="4" t="s">
        <v>125</v>
      </c>
      <c r="F56" s="5"/>
      <c r="G56" s="5">
        <v>400</v>
      </c>
      <c r="H56" s="6"/>
      <c r="I56" s="6"/>
      <c r="J56" s="6"/>
      <c r="K56" s="7"/>
      <c r="L56" s="7">
        <v>0</v>
      </c>
      <c r="M56" s="5"/>
    </row>
    <row r="57" spans="1:13" ht="96.75" hidden="1" x14ac:dyDescent="0.25">
      <c r="A57" s="1" t="s">
        <v>126</v>
      </c>
      <c r="B57" s="2" t="s">
        <v>40</v>
      </c>
      <c r="C57" s="2" t="s">
        <v>33</v>
      </c>
      <c r="D57" s="3" t="s">
        <v>120</v>
      </c>
      <c r="E57" s="4" t="s">
        <v>127</v>
      </c>
      <c r="F57" s="5"/>
      <c r="G57" s="5"/>
      <c r="H57" s="6">
        <v>0.15</v>
      </c>
      <c r="I57" s="6"/>
      <c r="J57" s="6"/>
      <c r="K57" s="7"/>
      <c r="L57" s="7"/>
      <c r="M57" s="5"/>
    </row>
    <row r="58" spans="1:13" ht="60.75" hidden="1" x14ac:dyDescent="0.25">
      <c r="A58" s="1" t="s">
        <v>128</v>
      </c>
      <c r="B58" s="2" t="s">
        <v>40</v>
      </c>
      <c r="C58" s="2" t="s">
        <v>33</v>
      </c>
      <c r="D58" s="3" t="s">
        <v>120</v>
      </c>
      <c r="E58" s="4" t="s">
        <v>129</v>
      </c>
      <c r="F58" s="5"/>
      <c r="G58" s="5"/>
      <c r="H58" s="6">
        <v>13.5</v>
      </c>
      <c r="I58" s="6"/>
      <c r="J58" s="6"/>
      <c r="K58" s="7"/>
      <c r="L58" s="7"/>
      <c r="M58" s="5"/>
    </row>
    <row r="59" spans="1:13" ht="72.75" hidden="1" x14ac:dyDescent="0.25">
      <c r="A59" s="1" t="s">
        <v>130</v>
      </c>
      <c r="B59" s="2" t="s">
        <v>40</v>
      </c>
      <c r="C59" s="2" t="s">
        <v>33</v>
      </c>
      <c r="D59" s="3" t="s">
        <v>120</v>
      </c>
      <c r="E59" s="4" t="s">
        <v>131</v>
      </c>
      <c r="F59" s="5"/>
      <c r="G59" s="5">
        <v>200</v>
      </c>
      <c r="H59" s="6">
        <v>14.458</v>
      </c>
      <c r="I59" s="6"/>
      <c r="J59" s="6"/>
      <c r="K59" s="7"/>
      <c r="L59" s="7">
        <v>7.2</v>
      </c>
      <c r="M59" s="5"/>
    </row>
    <row r="60" spans="1:13" ht="84.75" hidden="1" x14ac:dyDescent="0.25">
      <c r="A60" s="1" t="s">
        <v>132</v>
      </c>
      <c r="B60" s="2" t="s">
        <v>40</v>
      </c>
      <c r="C60" s="2" t="s">
        <v>33</v>
      </c>
      <c r="D60" s="3" t="s">
        <v>120</v>
      </c>
      <c r="E60" s="4" t="s">
        <v>133</v>
      </c>
      <c r="F60" s="5">
        <v>25.43064</v>
      </c>
      <c r="G60" s="5"/>
      <c r="H60" s="6"/>
      <c r="I60" s="6"/>
      <c r="J60" s="6"/>
      <c r="K60" s="7">
        <v>0</v>
      </c>
      <c r="L60" s="7"/>
      <c r="M60" s="5"/>
    </row>
    <row r="61" spans="1:13" ht="60.75" hidden="1" x14ac:dyDescent="0.25">
      <c r="A61" s="1" t="s">
        <v>134</v>
      </c>
      <c r="B61" s="2" t="s">
        <v>83</v>
      </c>
      <c r="C61" s="2" t="s">
        <v>33</v>
      </c>
      <c r="D61" s="3" t="s">
        <v>120</v>
      </c>
      <c r="E61" s="4" t="s">
        <v>135</v>
      </c>
      <c r="F61" s="5"/>
      <c r="G61" s="5"/>
      <c r="H61" s="6">
        <v>40.275689999999997</v>
      </c>
      <c r="I61" s="6"/>
      <c r="J61" s="6"/>
      <c r="K61" s="7"/>
      <c r="L61" s="7"/>
      <c r="M61" s="5"/>
    </row>
    <row r="62" spans="1:13" ht="48.75" hidden="1" x14ac:dyDescent="0.25">
      <c r="A62" s="1" t="s">
        <v>136</v>
      </c>
      <c r="B62" s="2" t="s">
        <v>40</v>
      </c>
      <c r="C62" s="2" t="s">
        <v>33</v>
      </c>
      <c r="D62" s="3" t="s">
        <v>120</v>
      </c>
      <c r="E62" s="4" t="s">
        <v>137</v>
      </c>
      <c r="F62" s="5">
        <v>35</v>
      </c>
      <c r="G62" s="5"/>
      <c r="H62" s="6"/>
      <c r="I62" s="6"/>
      <c r="J62" s="6"/>
      <c r="K62" s="7">
        <v>0</v>
      </c>
      <c r="L62" s="7"/>
      <c r="M62" s="5"/>
    </row>
    <row r="63" spans="1:13" ht="60.75" hidden="1" x14ac:dyDescent="0.25">
      <c r="A63" s="1" t="s">
        <v>138</v>
      </c>
      <c r="B63" s="2" t="s">
        <v>40</v>
      </c>
      <c r="C63" s="2" t="s">
        <v>33</v>
      </c>
      <c r="D63" s="3" t="s">
        <v>120</v>
      </c>
      <c r="E63" s="4" t="s">
        <v>139</v>
      </c>
      <c r="F63" s="5"/>
      <c r="G63" s="5"/>
      <c r="H63" s="6">
        <v>550.45866000000001</v>
      </c>
      <c r="I63" s="6"/>
      <c r="J63" s="6"/>
      <c r="K63" s="7"/>
      <c r="L63" s="7"/>
      <c r="M63" s="5"/>
    </row>
    <row r="64" spans="1:13" ht="60.75" hidden="1" x14ac:dyDescent="0.25">
      <c r="A64" s="1" t="s">
        <v>140</v>
      </c>
      <c r="B64" s="2" t="s">
        <v>40</v>
      </c>
      <c r="C64" s="2" t="s">
        <v>33</v>
      </c>
      <c r="D64" s="3" t="s">
        <v>120</v>
      </c>
      <c r="E64" s="4" t="s">
        <v>141</v>
      </c>
      <c r="F64" s="5"/>
      <c r="G64" s="5"/>
      <c r="H64" s="6">
        <v>8.6</v>
      </c>
      <c r="I64" s="6"/>
      <c r="J64" s="6"/>
      <c r="K64" s="7"/>
      <c r="L64" s="7"/>
      <c r="M64" s="5"/>
    </row>
    <row r="65" spans="1:13" ht="84.75" hidden="1" x14ac:dyDescent="0.25">
      <c r="A65" s="1" t="s">
        <v>142</v>
      </c>
      <c r="B65" s="2" t="s">
        <v>40</v>
      </c>
      <c r="C65" s="2" t="s">
        <v>33</v>
      </c>
      <c r="D65" s="3" t="s">
        <v>120</v>
      </c>
      <c r="E65" s="4" t="s">
        <v>143</v>
      </c>
      <c r="F65" s="5"/>
      <c r="G65" s="5"/>
      <c r="H65" s="6">
        <v>88.076660000000004</v>
      </c>
      <c r="I65" s="6"/>
      <c r="J65" s="6"/>
      <c r="K65" s="7"/>
      <c r="L65" s="7"/>
      <c r="M65" s="5"/>
    </row>
    <row r="66" spans="1:13" ht="48.75" hidden="1" x14ac:dyDescent="0.25">
      <c r="A66" s="1" t="s">
        <v>144</v>
      </c>
      <c r="B66" s="2" t="s">
        <v>83</v>
      </c>
      <c r="C66" s="2" t="s">
        <v>33</v>
      </c>
      <c r="D66" s="3" t="s">
        <v>120</v>
      </c>
      <c r="E66" s="4" t="s">
        <v>145</v>
      </c>
      <c r="F66" s="5">
        <v>33.214530000000003</v>
      </c>
      <c r="G66" s="5"/>
      <c r="H66" s="6"/>
      <c r="I66" s="6"/>
      <c r="J66" s="6"/>
      <c r="K66" s="7">
        <v>0</v>
      </c>
      <c r="L66" s="7"/>
      <c r="M66" s="5"/>
    </row>
    <row r="67" spans="1:13" ht="24.75" hidden="1" x14ac:dyDescent="0.25">
      <c r="A67" s="1" t="s">
        <v>146</v>
      </c>
      <c r="B67" s="2" t="s">
        <v>40</v>
      </c>
      <c r="C67" s="2" t="s">
        <v>33</v>
      </c>
      <c r="D67" s="3" t="s">
        <v>120</v>
      </c>
      <c r="E67" s="4" t="s">
        <v>147</v>
      </c>
      <c r="F67" s="5">
        <v>15.015599999999999</v>
      </c>
      <c r="G67" s="5"/>
      <c r="H67" s="6"/>
      <c r="I67" s="6"/>
      <c r="J67" s="6"/>
      <c r="K67" s="7">
        <v>0</v>
      </c>
      <c r="L67" s="7"/>
      <c r="M67" s="5"/>
    </row>
    <row r="68" spans="1:13" ht="24.75" hidden="1" x14ac:dyDescent="0.25">
      <c r="A68" s="1" t="s">
        <v>148</v>
      </c>
      <c r="B68" s="2" t="s">
        <v>40</v>
      </c>
      <c r="C68" s="2" t="s">
        <v>33</v>
      </c>
      <c r="D68" s="3" t="s">
        <v>120</v>
      </c>
      <c r="E68" s="4" t="s">
        <v>149</v>
      </c>
      <c r="F68" s="5">
        <v>59.521270000000001</v>
      </c>
      <c r="G68" s="5"/>
      <c r="H68" s="6"/>
      <c r="I68" s="6"/>
      <c r="J68" s="6"/>
      <c r="K68" s="7">
        <v>0</v>
      </c>
      <c r="L68" s="7"/>
      <c r="M68" s="5"/>
    </row>
    <row r="69" spans="1:13" ht="60.75" hidden="1" x14ac:dyDescent="0.25">
      <c r="A69" s="1" t="s">
        <v>150</v>
      </c>
      <c r="B69" s="2" t="s">
        <v>83</v>
      </c>
      <c r="C69" s="2" t="s">
        <v>33</v>
      </c>
      <c r="D69" s="3" t="s">
        <v>120</v>
      </c>
      <c r="E69" s="4" t="s">
        <v>151</v>
      </c>
      <c r="F69" s="5">
        <v>33.853819999999999</v>
      </c>
      <c r="G69" s="5"/>
      <c r="H69" s="6"/>
      <c r="I69" s="6"/>
      <c r="J69" s="6"/>
      <c r="K69" s="7">
        <v>0</v>
      </c>
      <c r="L69" s="7"/>
      <c r="M69" s="5"/>
    </row>
    <row r="70" spans="1:13" ht="36.75" hidden="1" x14ac:dyDescent="0.25">
      <c r="A70" s="1" t="s">
        <v>152</v>
      </c>
      <c r="B70" s="2" t="s">
        <v>83</v>
      </c>
      <c r="C70" s="2" t="s">
        <v>33</v>
      </c>
      <c r="D70" s="3" t="s">
        <v>120</v>
      </c>
      <c r="E70" s="4" t="s">
        <v>153</v>
      </c>
      <c r="F70" s="5">
        <v>3.15</v>
      </c>
      <c r="G70" s="5"/>
      <c r="H70" s="6"/>
      <c r="I70" s="6"/>
      <c r="J70" s="6"/>
      <c r="K70" s="7">
        <v>0</v>
      </c>
      <c r="L70" s="7"/>
      <c r="M70" s="5"/>
    </row>
    <row r="71" spans="1:13" ht="60.75" hidden="1" x14ac:dyDescent="0.25">
      <c r="A71" s="1" t="s">
        <v>154</v>
      </c>
      <c r="B71" s="2" t="s">
        <v>40</v>
      </c>
      <c r="C71" s="2" t="s">
        <v>33</v>
      </c>
      <c r="D71" s="3" t="s">
        <v>120</v>
      </c>
      <c r="E71" s="4" t="s">
        <v>155</v>
      </c>
      <c r="F71" s="5">
        <v>129.50619</v>
      </c>
      <c r="G71" s="5"/>
      <c r="H71" s="6"/>
      <c r="I71" s="6"/>
      <c r="J71" s="6"/>
      <c r="K71" s="7">
        <v>0</v>
      </c>
      <c r="L71" s="7"/>
      <c r="M71" s="5"/>
    </row>
    <row r="72" spans="1:13" ht="36.75" hidden="1" x14ac:dyDescent="0.25">
      <c r="A72" s="1" t="s">
        <v>156</v>
      </c>
      <c r="B72" s="2" t="s">
        <v>83</v>
      </c>
      <c r="C72" s="2" t="s">
        <v>33</v>
      </c>
      <c r="D72" s="3" t="s">
        <v>120</v>
      </c>
      <c r="E72" s="4" t="s">
        <v>157</v>
      </c>
      <c r="F72" s="5">
        <v>195.38254000000001</v>
      </c>
      <c r="G72" s="5"/>
      <c r="H72" s="6"/>
      <c r="I72" s="6"/>
      <c r="J72" s="6"/>
      <c r="K72" s="7">
        <v>0</v>
      </c>
      <c r="L72" s="7"/>
      <c r="M72" s="5"/>
    </row>
    <row r="73" spans="1:13" s="36" customFormat="1" ht="14.25" x14ac:dyDescent="0.2">
      <c r="A73" s="29" t="s">
        <v>158</v>
      </c>
      <c r="B73" s="30" t="s">
        <v>32</v>
      </c>
      <c r="C73" s="30" t="s">
        <v>33</v>
      </c>
      <c r="D73" s="31" t="s">
        <v>34</v>
      </c>
      <c r="E73" s="32" t="s">
        <v>159</v>
      </c>
      <c r="F73" s="33">
        <v>1.3522799999999999</v>
      </c>
      <c r="G73" s="33">
        <v>82</v>
      </c>
      <c r="H73" s="34">
        <v>93.510159999999999</v>
      </c>
      <c r="I73" s="34">
        <v>857397.04810999997</v>
      </c>
      <c r="J73" s="34">
        <v>175693.38552000001</v>
      </c>
      <c r="K73" s="35">
        <v>6915</v>
      </c>
      <c r="L73" s="35">
        <v>114</v>
      </c>
      <c r="M73" s="33">
        <v>168214.43567000001</v>
      </c>
    </row>
    <row r="74" spans="1:13" ht="24.75" x14ac:dyDescent="0.25">
      <c r="A74" s="1" t="s">
        <v>160</v>
      </c>
      <c r="B74" s="2" t="s">
        <v>83</v>
      </c>
      <c r="C74" s="2" t="s">
        <v>33</v>
      </c>
      <c r="D74" s="3" t="s">
        <v>161</v>
      </c>
      <c r="E74" s="4" t="s">
        <v>162</v>
      </c>
      <c r="F74" s="5"/>
      <c r="G74" s="5"/>
      <c r="H74" s="6">
        <v>93.510159999999999</v>
      </c>
      <c r="I74" s="6"/>
      <c r="J74" s="6"/>
      <c r="K74" s="7"/>
      <c r="L74" s="7"/>
      <c r="M74" s="5"/>
    </row>
    <row r="75" spans="1:13" ht="24.75" x14ac:dyDescent="0.25">
      <c r="A75" s="1" t="s">
        <v>163</v>
      </c>
      <c r="B75" s="2" t="s">
        <v>83</v>
      </c>
      <c r="C75" s="2" t="s">
        <v>33</v>
      </c>
      <c r="D75" s="3" t="s">
        <v>161</v>
      </c>
      <c r="E75" s="4" t="s">
        <v>164</v>
      </c>
      <c r="F75" s="5">
        <v>1.3522799999999999</v>
      </c>
      <c r="G75" s="5">
        <v>82</v>
      </c>
      <c r="H75" s="6"/>
      <c r="I75" s="6"/>
      <c r="J75" s="6"/>
      <c r="K75" s="7">
        <v>0</v>
      </c>
      <c r="L75" s="7">
        <v>0</v>
      </c>
      <c r="M75" s="5"/>
    </row>
    <row r="76" spans="1:13" s="36" customFormat="1" ht="14.25" x14ac:dyDescent="0.2">
      <c r="A76" s="29" t="s">
        <v>165</v>
      </c>
      <c r="B76" s="30" t="s">
        <v>32</v>
      </c>
      <c r="C76" s="30" t="s">
        <v>33</v>
      </c>
      <c r="D76" s="31" t="s">
        <v>34</v>
      </c>
      <c r="E76" s="32" t="s">
        <v>166</v>
      </c>
      <c r="F76" s="33">
        <v>114040.68618999999</v>
      </c>
      <c r="G76" s="33">
        <v>610156.72520999995</v>
      </c>
      <c r="H76" s="34">
        <v>115974.31564</v>
      </c>
      <c r="I76" s="34">
        <v>857397.04810999997</v>
      </c>
      <c r="J76" s="34">
        <v>175693.38552000001</v>
      </c>
      <c r="K76" s="35">
        <v>101.7</v>
      </c>
      <c r="L76" s="35">
        <v>19</v>
      </c>
      <c r="M76" s="33">
        <v>168214.43567000001</v>
      </c>
    </row>
    <row r="77" spans="1:13" s="36" customFormat="1" ht="24" x14ac:dyDescent="0.2">
      <c r="A77" s="29" t="s">
        <v>167</v>
      </c>
      <c r="B77" s="30" t="s">
        <v>32</v>
      </c>
      <c r="C77" s="30" t="s">
        <v>33</v>
      </c>
      <c r="D77" s="31" t="s">
        <v>34</v>
      </c>
      <c r="E77" s="32" t="s">
        <v>168</v>
      </c>
      <c r="F77" s="33">
        <v>114921.75697</v>
      </c>
      <c r="G77" s="33">
        <v>610156.72520999995</v>
      </c>
      <c r="H77" s="34">
        <v>118930.30229000001</v>
      </c>
      <c r="I77" s="34">
        <v>857397.04810999997</v>
      </c>
      <c r="J77" s="34">
        <v>175693.38552000001</v>
      </c>
      <c r="K77" s="35">
        <v>103.5</v>
      </c>
      <c r="L77" s="35">
        <v>19.5</v>
      </c>
      <c r="M77" s="33">
        <v>168214.43567000001</v>
      </c>
    </row>
    <row r="78" spans="1:13" x14ac:dyDescent="0.25">
      <c r="A78" s="1" t="s">
        <v>169</v>
      </c>
      <c r="B78" s="2" t="s">
        <v>83</v>
      </c>
      <c r="C78" s="2" t="s">
        <v>33</v>
      </c>
      <c r="D78" s="3" t="s">
        <v>170</v>
      </c>
      <c r="E78" s="4" t="s">
        <v>171</v>
      </c>
      <c r="F78" s="5">
        <v>11823</v>
      </c>
      <c r="G78" s="5">
        <v>53889</v>
      </c>
      <c r="H78" s="6">
        <v>13473</v>
      </c>
      <c r="I78" s="6"/>
      <c r="J78" s="6"/>
      <c r="K78" s="7">
        <v>114</v>
      </c>
      <c r="L78" s="7">
        <v>25</v>
      </c>
      <c r="M78" s="5"/>
    </row>
    <row r="79" spans="1:13" ht="24.75" x14ac:dyDescent="0.25">
      <c r="A79" s="1" t="s">
        <v>172</v>
      </c>
      <c r="B79" s="2" t="s">
        <v>83</v>
      </c>
      <c r="C79" s="2" t="s">
        <v>33</v>
      </c>
      <c r="D79" s="3" t="s">
        <v>170</v>
      </c>
      <c r="E79" s="4" t="s">
        <v>173</v>
      </c>
      <c r="F79" s="5"/>
      <c r="G79" s="5">
        <v>2416.1162100000001</v>
      </c>
      <c r="H79" s="6">
        <v>1116.1162099999999</v>
      </c>
      <c r="I79" s="6"/>
      <c r="J79" s="6"/>
      <c r="K79" s="7"/>
      <c r="L79" s="7">
        <v>46.2</v>
      </c>
      <c r="M79" s="5"/>
    </row>
    <row r="80" spans="1:13" ht="36.75" x14ac:dyDescent="0.25">
      <c r="A80" s="1" t="s">
        <v>174</v>
      </c>
      <c r="B80" s="2" t="s">
        <v>83</v>
      </c>
      <c r="C80" s="2" t="s">
        <v>33</v>
      </c>
      <c r="D80" s="3" t="s">
        <v>170</v>
      </c>
      <c r="E80" s="4" t="s">
        <v>175</v>
      </c>
      <c r="F80" s="5"/>
      <c r="G80" s="5">
        <v>2204.1999999999998</v>
      </c>
      <c r="H80" s="6"/>
      <c r="I80" s="6"/>
      <c r="J80" s="6"/>
      <c r="K80" s="7"/>
      <c r="L80" s="7">
        <v>0</v>
      </c>
      <c r="M80" s="5"/>
    </row>
    <row r="81" spans="1:13" ht="48.75" x14ac:dyDescent="0.25">
      <c r="A81" s="1" t="s">
        <v>176</v>
      </c>
      <c r="B81" s="2" t="s">
        <v>83</v>
      </c>
      <c r="C81" s="2" t="s">
        <v>33</v>
      </c>
      <c r="D81" s="3" t="s">
        <v>170</v>
      </c>
      <c r="E81" s="4" t="s">
        <v>177</v>
      </c>
      <c r="F81" s="5"/>
      <c r="G81" s="5">
        <v>893</v>
      </c>
      <c r="H81" s="6"/>
      <c r="I81" s="6"/>
      <c r="J81" s="6"/>
      <c r="K81" s="7"/>
      <c r="L81" s="7">
        <v>0</v>
      </c>
      <c r="M81" s="5"/>
    </row>
    <row r="82" spans="1:13" ht="48.75" x14ac:dyDescent="0.25">
      <c r="A82" s="1" t="s">
        <v>178</v>
      </c>
      <c r="B82" s="2" t="s">
        <v>83</v>
      </c>
      <c r="C82" s="2" t="s">
        <v>33</v>
      </c>
      <c r="D82" s="3" t="s">
        <v>170</v>
      </c>
      <c r="E82" s="4" t="s">
        <v>179</v>
      </c>
      <c r="F82" s="5"/>
      <c r="G82" s="5">
        <v>24670</v>
      </c>
      <c r="H82" s="6"/>
      <c r="I82" s="6"/>
      <c r="J82" s="6"/>
      <c r="K82" s="7"/>
      <c r="L82" s="7">
        <v>0</v>
      </c>
      <c r="M82" s="5"/>
    </row>
    <row r="83" spans="1:13" ht="48.75" x14ac:dyDescent="0.25">
      <c r="A83" s="1" t="s">
        <v>180</v>
      </c>
      <c r="B83" s="2" t="s">
        <v>83</v>
      </c>
      <c r="C83" s="2" t="s">
        <v>33</v>
      </c>
      <c r="D83" s="3" t="s">
        <v>170</v>
      </c>
      <c r="E83" s="4" t="s">
        <v>181</v>
      </c>
      <c r="F83" s="5"/>
      <c r="G83" s="5">
        <v>2000</v>
      </c>
      <c r="H83" s="6"/>
      <c r="I83" s="6"/>
      <c r="J83" s="6"/>
      <c r="K83" s="7"/>
      <c r="L83" s="7">
        <v>0</v>
      </c>
      <c r="M83" s="5"/>
    </row>
    <row r="84" spans="1:13" x14ac:dyDescent="0.25">
      <c r="A84" s="1" t="s">
        <v>182</v>
      </c>
      <c r="B84" s="2" t="s">
        <v>83</v>
      </c>
      <c r="C84" s="2" t="s">
        <v>33</v>
      </c>
      <c r="D84" s="3" t="s">
        <v>170</v>
      </c>
      <c r="E84" s="4" t="s">
        <v>221</v>
      </c>
      <c r="F84" s="5">
        <v>1230.56</v>
      </c>
      <c r="G84" s="5">
        <v>34591.008999999998</v>
      </c>
      <c r="H84" s="6">
        <f>1296.22-0.1</f>
        <v>1296.1200000000001</v>
      </c>
      <c r="I84" s="6"/>
      <c r="J84" s="6"/>
      <c r="K84" s="7">
        <v>105.3</v>
      </c>
      <c r="L84" s="7">
        <v>3.7</v>
      </c>
      <c r="M84" s="5"/>
    </row>
    <row r="85" spans="1:13" ht="36.75" x14ac:dyDescent="0.25">
      <c r="A85" s="1" t="s">
        <v>183</v>
      </c>
      <c r="B85" s="2" t="s">
        <v>83</v>
      </c>
      <c r="C85" s="2" t="s">
        <v>33</v>
      </c>
      <c r="D85" s="3" t="s">
        <v>170</v>
      </c>
      <c r="E85" s="4" t="s">
        <v>184</v>
      </c>
      <c r="F85" s="5">
        <v>98021.245999999999</v>
      </c>
      <c r="G85" s="5">
        <v>449521.7</v>
      </c>
      <c r="H85" s="6">
        <v>94676.479999999996</v>
      </c>
      <c r="I85" s="6"/>
      <c r="J85" s="6"/>
      <c r="K85" s="7">
        <v>96.6</v>
      </c>
      <c r="L85" s="7">
        <v>21.1</v>
      </c>
      <c r="M85" s="5"/>
    </row>
    <row r="86" spans="1:13" ht="48.75" x14ac:dyDescent="0.25">
      <c r="A86" s="1" t="s">
        <v>185</v>
      </c>
      <c r="B86" s="2" t="s">
        <v>83</v>
      </c>
      <c r="C86" s="2" t="s">
        <v>33</v>
      </c>
      <c r="D86" s="3" t="s">
        <v>170</v>
      </c>
      <c r="E86" s="4" t="s">
        <v>186</v>
      </c>
      <c r="F86" s="5">
        <v>2403</v>
      </c>
      <c r="G86" s="5">
        <v>10147.200000000001</v>
      </c>
      <c r="H86" s="6">
        <v>2469.1</v>
      </c>
      <c r="I86" s="6"/>
      <c r="J86" s="6"/>
      <c r="K86" s="7">
        <v>102.8</v>
      </c>
      <c r="L86" s="7">
        <v>24.3</v>
      </c>
      <c r="M86" s="5"/>
    </row>
    <row r="87" spans="1:13" ht="84.75" x14ac:dyDescent="0.25">
      <c r="A87" s="1" t="s">
        <v>187</v>
      </c>
      <c r="B87" s="2" t="s">
        <v>83</v>
      </c>
      <c r="C87" s="2" t="s">
        <v>33</v>
      </c>
      <c r="D87" s="3" t="s">
        <v>170</v>
      </c>
      <c r="E87" s="4" t="s">
        <v>188</v>
      </c>
      <c r="F87" s="5">
        <v>242.4</v>
      </c>
      <c r="G87" s="5">
        <v>1909.2</v>
      </c>
      <c r="H87" s="6">
        <v>500</v>
      </c>
      <c r="I87" s="6"/>
      <c r="J87" s="6"/>
      <c r="K87" s="7">
        <v>206.3</v>
      </c>
      <c r="L87" s="7">
        <v>26.2</v>
      </c>
      <c r="M87" s="5"/>
    </row>
    <row r="88" spans="1:13" ht="48.75" hidden="1" x14ac:dyDescent="0.25">
      <c r="A88" s="1" t="s">
        <v>189</v>
      </c>
      <c r="B88" s="2" t="s">
        <v>83</v>
      </c>
      <c r="C88" s="2" t="s">
        <v>33</v>
      </c>
      <c r="D88" s="3" t="s">
        <v>170</v>
      </c>
      <c r="E88" s="4" t="s">
        <v>190</v>
      </c>
      <c r="F88" s="5">
        <v>426</v>
      </c>
      <c r="G88" s="5"/>
      <c r="H88" s="6"/>
      <c r="I88" s="6"/>
      <c r="J88" s="6"/>
      <c r="K88" s="7">
        <v>0</v>
      </c>
      <c r="L88" s="7"/>
      <c r="M88" s="5"/>
    </row>
    <row r="89" spans="1:13" ht="72.75" x14ac:dyDescent="0.25">
      <c r="A89" s="1" t="s">
        <v>191</v>
      </c>
      <c r="B89" s="2" t="s">
        <v>83</v>
      </c>
      <c r="C89" s="2" t="s">
        <v>33</v>
      </c>
      <c r="D89" s="3" t="s">
        <v>170</v>
      </c>
      <c r="E89" s="4" t="s">
        <v>192</v>
      </c>
      <c r="F89" s="5"/>
      <c r="G89" s="5">
        <v>18</v>
      </c>
      <c r="H89" s="6"/>
      <c r="I89" s="6"/>
      <c r="J89" s="6"/>
      <c r="K89" s="7"/>
      <c r="L89" s="7">
        <v>0</v>
      </c>
      <c r="M89" s="5"/>
    </row>
    <row r="90" spans="1:13" ht="48.75" x14ac:dyDescent="0.25">
      <c r="A90" s="1" t="s">
        <v>193</v>
      </c>
      <c r="B90" s="2" t="s">
        <v>83</v>
      </c>
      <c r="C90" s="2" t="s">
        <v>33</v>
      </c>
      <c r="D90" s="3" t="s">
        <v>170</v>
      </c>
      <c r="E90" s="4" t="s">
        <v>194</v>
      </c>
      <c r="F90" s="5">
        <v>98.850970000000004</v>
      </c>
      <c r="G90" s="5">
        <v>497.3</v>
      </c>
      <c r="H90" s="6">
        <v>20.101690000000001</v>
      </c>
      <c r="I90" s="6"/>
      <c r="J90" s="6"/>
      <c r="K90" s="7">
        <v>20.3</v>
      </c>
      <c r="L90" s="7">
        <v>4</v>
      </c>
      <c r="M90" s="5"/>
    </row>
    <row r="91" spans="1:13" ht="36.75" x14ac:dyDescent="0.25">
      <c r="A91" s="1" t="s">
        <v>195</v>
      </c>
      <c r="B91" s="2" t="s">
        <v>83</v>
      </c>
      <c r="C91" s="2" t="s">
        <v>33</v>
      </c>
      <c r="D91" s="3" t="s">
        <v>170</v>
      </c>
      <c r="E91" s="4" t="s">
        <v>196</v>
      </c>
      <c r="F91" s="5">
        <v>594.20000000000005</v>
      </c>
      <c r="G91" s="5">
        <v>1987.2</v>
      </c>
      <c r="H91" s="6">
        <v>279.28438999999997</v>
      </c>
      <c r="I91" s="6"/>
      <c r="J91" s="6"/>
      <c r="K91" s="7">
        <v>47</v>
      </c>
      <c r="L91" s="7">
        <v>14.1</v>
      </c>
      <c r="M91" s="5"/>
    </row>
    <row r="92" spans="1:13" ht="60.75" x14ac:dyDescent="0.25">
      <c r="A92" s="1" t="s">
        <v>197</v>
      </c>
      <c r="B92" s="2" t="s">
        <v>83</v>
      </c>
      <c r="C92" s="2" t="s">
        <v>33</v>
      </c>
      <c r="D92" s="3" t="s">
        <v>170</v>
      </c>
      <c r="E92" s="4" t="s">
        <v>198</v>
      </c>
      <c r="F92" s="5">
        <v>82.5</v>
      </c>
      <c r="G92" s="5">
        <v>24985.5</v>
      </c>
      <c r="H92" s="6">
        <v>4800</v>
      </c>
      <c r="I92" s="6"/>
      <c r="J92" s="6"/>
      <c r="K92" s="7">
        <v>5818.2</v>
      </c>
      <c r="L92" s="7">
        <v>19.2</v>
      </c>
      <c r="M92" s="5"/>
    </row>
    <row r="93" spans="1:13" ht="48.75" x14ac:dyDescent="0.25">
      <c r="A93" s="1" t="s">
        <v>199</v>
      </c>
      <c r="B93" s="2" t="s">
        <v>83</v>
      </c>
      <c r="C93" s="2" t="s">
        <v>33</v>
      </c>
      <c r="D93" s="3" t="s">
        <v>170</v>
      </c>
      <c r="E93" s="4" t="s">
        <v>200</v>
      </c>
      <c r="F93" s="5"/>
      <c r="G93" s="5">
        <v>300</v>
      </c>
      <c r="H93" s="6">
        <v>300</v>
      </c>
      <c r="I93" s="6"/>
      <c r="J93" s="6"/>
      <c r="K93" s="7"/>
      <c r="L93" s="7">
        <v>100</v>
      </c>
      <c r="M93" s="5"/>
    </row>
    <row r="94" spans="1:13" ht="24.75" x14ac:dyDescent="0.25">
      <c r="A94" s="1" t="s">
        <v>201</v>
      </c>
      <c r="B94" s="2" t="s">
        <v>83</v>
      </c>
      <c r="C94" s="2" t="s">
        <v>33</v>
      </c>
      <c r="D94" s="3" t="s">
        <v>170</v>
      </c>
      <c r="E94" s="4" t="s">
        <v>202</v>
      </c>
      <c r="F94" s="5"/>
      <c r="G94" s="5">
        <v>127.3</v>
      </c>
      <c r="H94" s="6"/>
      <c r="I94" s="6"/>
      <c r="J94" s="6"/>
      <c r="K94" s="7"/>
      <c r="L94" s="7">
        <v>0</v>
      </c>
      <c r="M94" s="5"/>
    </row>
    <row r="95" spans="1:13" s="36" customFormat="1" ht="14.25" x14ac:dyDescent="0.2">
      <c r="A95" s="29" t="s">
        <v>203</v>
      </c>
      <c r="B95" s="30" t="s">
        <v>32</v>
      </c>
      <c r="C95" s="30" t="s">
        <v>33</v>
      </c>
      <c r="D95" s="31" t="s">
        <v>34</v>
      </c>
      <c r="E95" s="32" t="s">
        <v>204</v>
      </c>
      <c r="F95" s="33">
        <v>128</v>
      </c>
      <c r="G95" s="33"/>
      <c r="H95" s="34">
        <v>15</v>
      </c>
      <c r="I95" s="34">
        <v>857397.04810999997</v>
      </c>
      <c r="J95" s="34">
        <v>175693.38552000001</v>
      </c>
      <c r="K95" s="35">
        <v>11.7</v>
      </c>
      <c r="L95" s="35"/>
      <c r="M95" s="33">
        <v>168214.43567000001</v>
      </c>
    </row>
    <row r="96" spans="1:13" hidden="1" x14ac:dyDescent="0.25">
      <c r="A96" s="1" t="s">
        <v>205</v>
      </c>
      <c r="B96" s="2" t="s">
        <v>83</v>
      </c>
      <c r="C96" s="2" t="s">
        <v>33</v>
      </c>
      <c r="D96" s="3" t="s">
        <v>170</v>
      </c>
      <c r="E96" s="4"/>
      <c r="F96" s="5">
        <v>9</v>
      </c>
      <c r="G96" s="5"/>
      <c r="H96" s="6"/>
      <c r="I96" s="6"/>
      <c r="J96" s="6"/>
      <c r="K96" s="7">
        <v>0</v>
      </c>
      <c r="L96" s="7"/>
      <c r="M96" s="5"/>
    </row>
    <row r="97" spans="1:13" ht="24.75" x14ac:dyDescent="0.25">
      <c r="A97" s="1" t="s">
        <v>206</v>
      </c>
      <c r="B97" s="2" t="s">
        <v>83</v>
      </c>
      <c r="C97" s="2" t="s">
        <v>33</v>
      </c>
      <c r="D97" s="3" t="s">
        <v>170</v>
      </c>
      <c r="E97" s="4" t="s">
        <v>207</v>
      </c>
      <c r="F97" s="5">
        <v>119</v>
      </c>
      <c r="G97" s="5"/>
      <c r="H97" s="6">
        <v>15</v>
      </c>
      <c r="I97" s="6"/>
      <c r="J97" s="6"/>
      <c r="K97" s="7">
        <v>12.6</v>
      </c>
      <c r="L97" s="7"/>
      <c r="M97" s="5"/>
    </row>
    <row r="98" spans="1:13" s="36" customFormat="1" ht="84" x14ac:dyDescent="0.2">
      <c r="A98" s="29" t="s">
        <v>208</v>
      </c>
      <c r="B98" s="30" t="s">
        <v>32</v>
      </c>
      <c r="C98" s="30" t="s">
        <v>33</v>
      </c>
      <c r="D98" s="31" t="s">
        <v>34</v>
      </c>
      <c r="E98" s="32" t="s">
        <v>209</v>
      </c>
      <c r="F98" s="33">
        <v>226.94171</v>
      </c>
      <c r="G98" s="33"/>
      <c r="H98" s="34">
        <v>271.25024000000002</v>
      </c>
      <c r="I98" s="34">
        <v>857397.04810999997</v>
      </c>
      <c r="J98" s="34">
        <v>175693.38552000001</v>
      </c>
      <c r="K98" s="35">
        <v>119.5</v>
      </c>
      <c r="L98" s="35"/>
      <c r="M98" s="33">
        <v>168214.43567000001</v>
      </c>
    </row>
    <row r="99" spans="1:13" ht="48.75" x14ac:dyDescent="0.25">
      <c r="A99" s="1" t="s">
        <v>210</v>
      </c>
      <c r="B99" s="2" t="s">
        <v>83</v>
      </c>
      <c r="C99" s="2" t="s">
        <v>33</v>
      </c>
      <c r="D99" s="3" t="s">
        <v>170</v>
      </c>
      <c r="E99" s="4" t="s">
        <v>211</v>
      </c>
      <c r="F99" s="5">
        <v>226.94171</v>
      </c>
      <c r="G99" s="5"/>
      <c r="H99" s="6">
        <v>271.25024000000002</v>
      </c>
      <c r="I99" s="6"/>
      <c r="J99" s="6"/>
      <c r="K99" s="7">
        <v>119.5</v>
      </c>
      <c r="L99" s="7"/>
      <c r="M99" s="5"/>
    </row>
    <row r="100" spans="1:13" s="36" customFormat="1" ht="36" x14ac:dyDescent="0.2">
      <c r="A100" s="29" t="s">
        <v>212</v>
      </c>
      <c r="B100" s="30" t="s">
        <v>32</v>
      </c>
      <c r="C100" s="30" t="s">
        <v>33</v>
      </c>
      <c r="D100" s="31" t="s">
        <v>34</v>
      </c>
      <c r="E100" s="32" t="s">
        <v>213</v>
      </c>
      <c r="F100" s="33">
        <v>-1236.0124900000001</v>
      </c>
      <c r="G100" s="33"/>
      <c r="H100" s="34">
        <v>-3242.2368900000001</v>
      </c>
      <c r="I100" s="34">
        <v>857397.04810999997</v>
      </c>
      <c r="J100" s="34">
        <v>175693.38552000001</v>
      </c>
      <c r="K100" s="35">
        <v>262.3</v>
      </c>
      <c r="L100" s="35"/>
      <c r="M100" s="33">
        <v>168214.43567000001</v>
      </c>
    </row>
    <row r="101" spans="1:13" hidden="1" x14ac:dyDescent="0.25">
      <c r="A101" s="1" t="s">
        <v>214</v>
      </c>
      <c r="B101" s="2" t="s">
        <v>83</v>
      </c>
      <c r="C101" s="2" t="s">
        <v>33</v>
      </c>
      <c r="D101" s="3" t="s">
        <v>170</v>
      </c>
      <c r="E101" s="4"/>
      <c r="F101" s="5">
        <v>-48.798929999999999</v>
      </c>
      <c r="G101" s="5"/>
      <c r="H101" s="6"/>
      <c r="I101" s="6"/>
      <c r="J101" s="6"/>
      <c r="K101" s="7">
        <v>0</v>
      </c>
      <c r="L101" s="7"/>
      <c r="M101" s="5"/>
    </row>
    <row r="102" spans="1:13" ht="36.75" x14ac:dyDescent="0.25">
      <c r="A102" s="1" t="s">
        <v>215</v>
      </c>
      <c r="B102" s="2" t="s">
        <v>83</v>
      </c>
      <c r="C102" s="2" t="s">
        <v>33</v>
      </c>
      <c r="D102" s="3" t="s">
        <v>170</v>
      </c>
      <c r="E102" s="4" t="s">
        <v>216</v>
      </c>
      <c r="F102" s="5">
        <v>-1187.2135599999999</v>
      </c>
      <c r="G102" s="5"/>
      <c r="H102" s="6">
        <v>-3242.2368900000001</v>
      </c>
      <c r="I102" s="6"/>
      <c r="J102" s="6"/>
      <c r="K102" s="7">
        <v>273.10000000000002</v>
      </c>
      <c r="L102" s="7"/>
      <c r="M102" s="5"/>
    </row>
    <row r="103" spans="1:13" ht="15.75" x14ac:dyDescent="0.25">
      <c r="A103" s="37"/>
      <c r="B103" s="38"/>
      <c r="C103" s="38"/>
      <c r="D103" s="39"/>
      <c r="E103" s="40" t="s">
        <v>217</v>
      </c>
      <c r="F103" s="41">
        <f>F14</f>
        <v>164276.7696</v>
      </c>
      <c r="G103" s="41">
        <f>G14</f>
        <v>842942.72520999995</v>
      </c>
      <c r="H103" s="41">
        <f>H14</f>
        <v>174538.04607000001</v>
      </c>
      <c r="I103" s="41">
        <f>I14</f>
        <v>857397.04810999997</v>
      </c>
      <c r="J103" s="41">
        <f>J14</f>
        <v>175693.38552000001</v>
      </c>
      <c r="K103" s="42">
        <f>IF(F103&lt;&gt;0,IF(H103&lt;&gt;0,ROUND(H103*100/F103,1),""),"")</f>
        <v>106.2</v>
      </c>
      <c r="L103" s="42">
        <f>IF(G103&lt;&gt;0,IF(H103&lt;&gt;0,ROUND(H103*100/G103,1),""),"")</f>
        <v>20.7</v>
      </c>
      <c r="M103" s="41"/>
    </row>
    <row r="104" spans="1:13" ht="15.75" hidden="1" x14ac:dyDescent="0.25">
      <c r="A104" s="37"/>
      <c r="B104" s="38"/>
      <c r="C104" s="38"/>
      <c r="D104" s="39"/>
      <c r="E104" s="40" t="s">
        <v>218</v>
      </c>
      <c r="F104" s="41">
        <f>F105-F103</f>
        <v>3937.6660700000066</v>
      </c>
      <c r="G104" s="41">
        <f>G105-G103</f>
        <v>14454.322900000028</v>
      </c>
      <c r="H104" s="41">
        <f>H105-H103</f>
        <v>1155.3394499999995</v>
      </c>
      <c r="I104" s="41"/>
      <c r="J104" s="41"/>
      <c r="K104" s="42">
        <f>IF(F104&lt;&gt;0,ROUND(H104*100/F104,1),"")</f>
        <v>29.3</v>
      </c>
      <c r="L104" s="42">
        <f>IF(G104&lt;&gt;0,ROUND(H104*100/G104,1),"")</f>
        <v>8</v>
      </c>
      <c r="M104" s="41"/>
    </row>
    <row r="105" spans="1:13" ht="15.75" hidden="1" x14ac:dyDescent="0.25">
      <c r="A105" s="37"/>
      <c r="B105" s="38"/>
      <c r="C105" s="38"/>
      <c r="D105" s="39"/>
      <c r="E105" s="40" t="s">
        <v>219</v>
      </c>
      <c r="F105" s="41">
        <f>M14</f>
        <v>168214.43567000001</v>
      </c>
      <c r="G105" s="41">
        <f>I14</f>
        <v>857397.04810999997</v>
      </c>
      <c r="H105" s="41">
        <f>J14</f>
        <v>175693.38552000001</v>
      </c>
      <c r="I105" s="41"/>
      <c r="J105" s="41"/>
      <c r="K105" s="42">
        <f>IF(F105&lt;&gt;0,ROUND(H105*100/F105,1),"")</f>
        <v>104.4</v>
      </c>
      <c r="L105" s="42">
        <f>IF(G105&lt;&gt;0,ROUND(H105*100/G105,1),"")</f>
        <v>20.5</v>
      </c>
      <c r="M105" s="41"/>
    </row>
  </sheetData>
  <mergeCells count="4">
    <mergeCell ref="A7:H7"/>
    <mergeCell ref="A8:H8"/>
    <mergeCell ref="A9:H9"/>
    <mergeCell ref="A11:D11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2020-06-15T07:20:24Z</cp:lastPrinted>
  <dcterms:created xsi:type="dcterms:W3CDTF">2020-05-20T04:55:23Z</dcterms:created>
  <dcterms:modified xsi:type="dcterms:W3CDTF">2020-07-06T04:46:56Z</dcterms:modified>
</cp:coreProperties>
</file>