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46 сессия\решения\2. изм. бюджет 2021\"/>
    </mc:Choice>
  </mc:AlternateContent>
  <bookViews>
    <workbookView xWindow="240" yWindow="105" windowWidth="20115" windowHeight="74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6" i="1" l="1"/>
  <c r="G71" i="1"/>
  <c r="G70" i="1" s="1"/>
  <c r="H70" i="1" s="1"/>
  <c r="G74" i="1"/>
  <c r="G49" i="1"/>
  <c r="G47" i="1" s="1"/>
  <c r="G22" i="1"/>
  <c r="G58" i="1"/>
  <c r="H50" i="1"/>
  <c r="H68" i="1"/>
  <c r="H64" i="1"/>
  <c r="F47" i="1"/>
  <c r="F46" i="1"/>
  <c r="H69" i="1"/>
  <c r="F40" i="1"/>
  <c r="H40" i="1" s="1"/>
  <c r="H74" i="1"/>
  <c r="G40" i="1"/>
  <c r="G17" i="1" s="1"/>
  <c r="H67" i="1"/>
  <c r="H54" i="1"/>
  <c r="H55" i="1"/>
  <c r="H57" i="1"/>
  <c r="H66" i="1"/>
  <c r="H65" i="1"/>
  <c r="H63" i="1"/>
  <c r="H62" i="1"/>
  <c r="H61" i="1"/>
  <c r="H60" i="1"/>
  <c r="H59" i="1"/>
  <c r="H58" i="1"/>
  <c r="H56" i="1"/>
  <c r="H53" i="1"/>
  <c r="H52" i="1"/>
  <c r="H51" i="1"/>
  <c r="H48" i="1"/>
  <c r="H45" i="1"/>
  <c r="H44" i="1"/>
  <c r="H43" i="1"/>
  <c r="H42" i="1"/>
  <c r="H41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G46" i="1" l="1"/>
  <c r="G16" i="1" s="1"/>
  <c r="G72" i="1" s="1"/>
  <c r="G73" i="1" s="1"/>
  <c r="H47" i="1"/>
  <c r="H46" i="1"/>
  <c r="H71" i="1"/>
  <c r="H49" i="1"/>
  <c r="F17" i="1"/>
  <c r="H17" i="1" l="1"/>
  <c r="F16" i="1"/>
  <c r="H16" i="1" l="1"/>
  <c r="H72" i="1" s="1"/>
  <c r="H73" i="1" s="1"/>
  <c r="F72" i="1"/>
  <c r="F73" i="1" s="1"/>
</calcChain>
</file>

<file path=xl/comments1.xml><?xml version="1.0" encoding="utf-8"?>
<comments xmlns="http://schemas.openxmlformats.org/spreadsheetml/2006/main">
  <authors>
    <author>Митрофанова ТО</author>
  </authors>
  <commentList>
    <comment ref="G57" authorId="0" shapeId="0">
      <text>
        <r>
          <rPr>
            <b/>
            <sz val="9"/>
            <color indexed="81"/>
            <rFont val="Tahoma"/>
            <charset val="1"/>
          </rPr>
          <t>Митрофанова ТО:</t>
        </r>
        <r>
          <rPr>
            <sz val="9"/>
            <color indexed="81"/>
            <rFont val="Tahoma"/>
            <charset val="1"/>
          </rPr>
          <t xml:space="preserve">
09.04.2021 №103-ф уведомление Минстроя</t>
        </r>
      </text>
    </comment>
  </commentList>
</comments>
</file>

<file path=xl/sharedStrings.xml><?xml version="1.0" encoding="utf-8"?>
<sst xmlns="http://schemas.openxmlformats.org/spreadsheetml/2006/main" count="299" uniqueCount="139">
  <si>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</si>
  <si>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</si>
  <si>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</si>
  <si>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</si>
  <si>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</si>
  <si>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</si>
  <si>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</si>
  <si>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</si>
  <si>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</si>
  <si>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</si>
  <si>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</si>
  <si>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</si>
  <si>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</si>
  <si>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</si>
  <si>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</si>
  <si>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</si>
  <si>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</si>
  <si>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</si>
  <si>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</si>
  <si>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</si>
  <si>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</si>
  <si>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</si>
  <si>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</si>
  <si>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</si>
  <si>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</si>
  <si>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</si>
  <si>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</si>
  <si>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</si>
  <si>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</si>
  <si>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</si>
  <si>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</si>
  <si>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</si>
  <si>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</si>
  <si>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</si>
  <si>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</si>
  <si>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</si>
  <si>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</si>
  <si>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</si>
  <si>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</si>
  <si>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</si>
  <si>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</si>
  <si>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</si>
  <si>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</si>
  <si>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</si>
  <si>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</si>
  <si>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</si>
  <si>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</si>
  <si>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</si>
  <si>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</si>
  <si>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</si>
  <si>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</si>
  <si>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</si>
  <si>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</si>
  <si>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</si>
  <si>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</si>
  <si>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</si>
  <si>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</si>
  <si>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</si>
  <si>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</si>
  <si>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</si>
  <si>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</si>
  <si>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</si>
  <si>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</si>
  <si>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</si>
  <si>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</si>
  <si>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</si>
  <si>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</si>
  <si>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</si>
  <si>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</si>
  <si>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</si>
  <si>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</si>
  <si>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</si>
  <si>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</si>
  <si>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</si>
  <si>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</si>
  <si>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</si>
  <si>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</si>
  <si>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</si>
  <si>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20225232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</si>
  <si>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</si>
  <si>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</si>
  <si>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</si>
  <si>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</si>
  <si>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</si>
  <si>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</si>
  <si>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</si>
  <si>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</si>
  <si>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</si>
  <si>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</si>
  <si>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</si>
  <si>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</si>
  <si>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</si>
  <si>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</si>
  <si>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</si>
  <si>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</si>
  <si>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</si>
  <si>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</si>
  <si>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</si>
  <si>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</si>
  <si>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</si>
  <si>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Приложение №1</t>
  </si>
  <si>
    <t>муниципального образования "Якшур-Бодьинский район"</t>
  </si>
  <si>
    <t xml:space="preserve">Доходы бюджета муниципального образования "Якшур-Бодьинский район" на 2021 год </t>
  </si>
  <si>
    <t>от 04 декабря  2020 года  №5/401</t>
  </si>
  <si>
    <t>Сумма на 2021 год</t>
  </si>
  <si>
    <t>Изменения</t>
  </si>
  <si>
    <t>20227576</t>
  </si>
  <si>
    <t>Субсидия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</si>
  <si>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20225476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</si>
  <si>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</si>
  <si>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</si>
  <si>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</si>
  <si>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</si>
  <si>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</si>
  <si>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Совета депутатов</t>
  </si>
  <si>
    <t>20215002</t>
  </si>
  <si>
    <t>Дотации бюджетам муниципальных районов на поддержку мер по обеспечению сбалансированности бюджетов</t>
  </si>
  <si>
    <t>Плата за размещение твердых коммунальных отходов</t>
  </si>
  <si>
    <t>10102000</t>
  </si>
  <si>
    <t>Налог на доходы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</si>
  <si>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</si>
  <si>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</t>
  </si>
  <si>
    <t>".</t>
  </si>
  <si>
    <t>"</t>
  </si>
  <si>
    <t>20249999</t>
  </si>
  <si>
    <t>20700000</t>
  </si>
  <si>
    <t>Прочие безвозмездные поступления</t>
  </si>
  <si>
    <t>20705030</t>
  </si>
  <si>
    <t>20235469</t>
  </si>
  <si>
    <t>Субвенции бюджетам муниципальных районов на выплату единовременного пособия при всех формах устройства детей, лишённых родительского попечения, в семью</t>
  </si>
  <si>
    <t>Субвенции бюджетам муниципальных районов на проведение Всероссийской переписи населения 2020 года</t>
  </si>
  <si>
    <t>20245393</t>
  </si>
  <si>
    <t>Межбюджетные трансферты, передаваемы бюджетам муниципальных районов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</si>
  <si>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</si>
  <si>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20219999</t>
  </si>
  <si>
    <t>Прочие дотации бюджетам муниципальных районов</t>
  </si>
  <si>
    <t>тыс. руб.</t>
  </si>
  <si>
    <t>Прочие безвозмездные поступления в бюджеты муниципальных районов</t>
  </si>
  <si>
    <t>от 16 июля 2021 года  № 2/446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</si>
</sst>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3" xfId="0" applyFont="1" applyBorder="1" applyAlignment="1">
      <alignment shrinkToFit="1"/>
    </xf>
    <xf numFmtId="0" fontId="1" fillId="0" borderId="3" xfId="0" applyFont="1" applyBorder="1" applyAlignment="1">
      <alignment shrinkToFit="1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0" fontId="8" fillId="0" borderId="0" xfId="0" applyFont="1" applyFill="1" applyBorder="1" applyAlignment="1">
      <alignment horizontal="right" vertical="center" shrinkToFit="1"/>
    </xf>
    <xf numFmtId="165" fontId="5" fillId="0" borderId="4" xfId="0" applyNumberFormat="1" applyFont="1" applyBorder="1" applyAlignment="1">
      <alignment shrinkToFit="1"/>
    </xf>
    <xf numFmtId="165" fontId="3" fillId="0" borderId="3" xfId="0" applyNumberFormat="1" applyFont="1" applyBorder="1" applyAlignment="1">
      <alignment shrinkToFit="1"/>
    </xf>
    <xf numFmtId="165" fontId="1" fillId="0" borderId="3" xfId="0" applyNumberFormat="1" applyFont="1" applyBorder="1" applyAlignment="1">
      <alignment shrinkToFit="1"/>
    </xf>
    <xf numFmtId="165" fontId="5" fillId="0" borderId="3" xfId="0" applyNumberFormat="1" applyFont="1" applyBorder="1" applyAlignment="1">
      <alignment shrinkToFit="1"/>
    </xf>
    <xf numFmtId="164" fontId="2" fillId="0" borderId="4" xfId="0" applyNumberFormat="1" applyFont="1" applyFill="1" applyBorder="1" applyAlignment="1">
      <alignment wrapText="1"/>
    </xf>
    <xf numFmtId="0" fontId="11" fillId="0" borderId="0" xfId="0" applyFont="1" applyAlignment="1">
      <alignment horizontal="right"/>
    </xf>
    <xf numFmtId="0" fontId="11" fillId="0" borderId="0" xfId="0" quotePrefix="1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topLeftCell="A2" workbookViewId="0">
      <selection activeCell="H6" sqref="H6"/>
    </sheetView>
  </sheetViews>
  <sheetFormatPr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9.85546875" customWidth="1"/>
    <col min="6" max="6" width="14.85546875" hidden="1" customWidth="1"/>
    <col min="7" max="7" width="14.85546875" style="6" hidden="1" customWidth="1"/>
    <col min="8" max="8" width="14.28515625" style="6" customWidth="1"/>
    <col min="9" max="9" width="14.85546875" style="6" hidden="1" customWidth="1"/>
  </cols>
  <sheetData>
    <row r="1" spans="1:9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</row>
    <row r="2" spans="1:9" ht="14.25" customHeight="1" x14ac:dyDescent="0.25">
      <c r="A2" s="7"/>
      <c r="B2" s="7"/>
      <c r="C2" s="7"/>
      <c r="D2" s="7"/>
      <c r="E2" s="26"/>
      <c r="G2" s="27"/>
      <c r="H2" s="9" t="s">
        <v>100</v>
      </c>
      <c r="I2" s="27"/>
    </row>
    <row r="3" spans="1:9" ht="14.25" customHeight="1" x14ac:dyDescent="0.25">
      <c r="A3" s="7"/>
      <c r="B3" s="7"/>
      <c r="C3" s="7"/>
      <c r="D3" s="7"/>
      <c r="E3" s="26"/>
      <c r="G3" s="27"/>
      <c r="H3" s="9" t="s">
        <v>114</v>
      </c>
      <c r="I3" s="27"/>
    </row>
    <row r="4" spans="1:9" ht="14.25" customHeight="1" x14ac:dyDescent="0.25">
      <c r="A4" s="7"/>
      <c r="B4" s="7"/>
      <c r="C4" s="7"/>
      <c r="D4" s="7"/>
      <c r="E4" s="26"/>
      <c r="G4" s="27"/>
      <c r="H4" s="9" t="s">
        <v>101</v>
      </c>
      <c r="I4" s="27"/>
    </row>
    <row r="5" spans="1:9" ht="14.25" customHeight="1" x14ac:dyDescent="0.25">
      <c r="A5" s="7"/>
      <c r="B5" s="7"/>
      <c r="C5" s="7"/>
      <c r="D5" s="7"/>
      <c r="E5" s="26"/>
      <c r="G5" s="27"/>
      <c r="H5" s="9" t="s">
        <v>138</v>
      </c>
      <c r="I5" s="27"/>
    </row>
    <row r="6" spans="1:9" ht="14.25" customHeight="1" x14ac:dyDescent="0.25">
      <c r="A6" s="7"/>
      <c r="B6" s="7"/>
      <c r="C6" s="7"/>
      <c r="D6" s="7"/>
      <c r="E6" s="26"/>
      <c r="F6" s="27"/>
      <c r="G6" s="27"/>
      <c r="H6" s="27"/>
      <c r="I6" s="27"/>
    </row>
    <row r="7" spans="1:9" ht="14.25" customHeight="1" x14ac:dyDescent="0.25">
      <c r="A7" s="7"/>
      <c r="B7" s="7"/>
      <c r="C7" s="7"/>
      <c r="D7" s="7"/>
      <c r="E7" s="26"/>
      <c r="F7" s="27"/>
      <c r="G7" s="27"/>
      <c r="H7" s="30" t="s">
        <v>123</v>
      </c>
      <c r="I7" s="27"/>
    </row>
    <row r="8" spans="1:9" x14ac:dyDescent="0.25">
      <c r="A8" s="7"/>
      <c r="B8" s="7"/>
      <c r="C8" s="7"/>
      <c r="D8" s="7"/>
      <c r="G8" s="8"/>
      <c r="H8" s="36" t="s">
        <v>100</v>
      </c>
    </row>
    <row r="9" spans="1:9" x14ac:dyDescent="0.25">
      <c r="A9" s="7"/>
      <c r="B9" s="7"/>
      <c r="C9" s="7"/>
      <c r="D9" s="7"/>
      <c r="H9" s="36" t="s">
        <v>114</v>
      </c>
    </row>
    <row r="10" spans="1:9" x14ac:dyDescent="0.25">
      <c r="A10" s="7"/>
      <c r="B10" s="7"/>
      <c r="C10" s="7"/>
      <c r="D10" s="7"/>
      <c r="H10" s="36" t="s">
        <v>101</v>
      </c>
    </row>
    <row r="11" spans="1:9" x14ac:dyDescent="0.25">
      <c r="A11" s="7"/>
      <c r="B11" s="7"/>
      <c r="C11" s="7"/>
      <c r="D11" s="7"/>
      <c r="H11" s="37" t="s">
        <v>103</v>
      </c>
    </row>
    <row r="13" spans="1:9" ht="33.75" customHeight="1" x14ac:dyDescent="0.25">
      <c r="A13" s="41" t="s">
        <v>102</v>
      </c>
      <c r="B13" s="41"/>
      <c r="C13" s="41"/>
      <c r="D13" s="41"/>
      <c r="E13" s="41"/>
      <c r="F13" s="41"/>
      <c r="G13" s="41"/>
      <c r="H13" s="41"/>
      <c r="I13" s="41"/>
    </row>
    <row r="14" spans="1:9" x14ac:dyDescent="0.25">
      <c r="G14" s="11"/>
      <c r="H14" s="12" t="s">
        <v>136</v>
      </c>
    </row>
    <row r="15" spans="1:9" ht="39" customHeight="1" x14ac:dyDescent="0.25">
      <c r="A15" s="42" t="s">
        <v>0</v>
      </c>
      <c r="B15" s="42"/>
      <c r="C15" s="42"/>
      <c r="D15" s="42"/>
      <c r="E15" s="13" t="s">
        <v>1</v>
      </c>
      <c r="F15" s="14" t="s">
        <v>104</v>
      </c>
      <c r="G15" s="15" t="s">
        <v>105</v>
      </c>
      <c r="H15" s="14" t="s">
        <v>104</v>
      </c>
      <c r="I15" s="15"/>
    </row>
    <row r="16" spans="1:9" s="22" customFormat="1" ht="17.25" hidden="1" customHeight="1" x14ac:dyDescent="0.2">
      <c r="A16" s="16" t="s">
        <v>2</v>
      </c>
      <c r="B16" s="17" t="s">
        <v>3</v>
      </c>
      <c r="C16" s="17" t="s">
        <v>4</v>
      </c>
      <c r="D16" s="18" t="s">
        <v>5</v>
      </c>
      <c r="E16" s="19"/>
      <c r="F16" s="21">
        <f>F17+F46</f>
        <v>781338.5</v>
      </c>
      <c r="G16" s="21">
        <f>G17+G46</f>
        <v>93391.369689999992</v>
      </c>
      <c r="H16" s="20">
        <f>F16+G16</f>
        <v>874729.86968999996</v>
      </c>
      <c r="I16" s="21">
        <f>909677.34382-12202.1+(12202.1+2250)+168</f>
        <v>912095.34381999995</v>
      </c>
    </row>
    <row r="17" spans="1:9" s="22" customFormat="1" ht="14.25" x14ac:dyDescent="0.2">
      <c r="A17" s="16" t="s">
        <v>6</v>
      </c>
      <c r="B17" s="17" t="s">
        <v>3</v>
      </c>
      <c r="C17" s="17" t="s">
        <v>4</v>
      </c>
      <c r="D17" s="18" t="s">
        <v>5</v>
      </c>
      <c r="E17" s="19" t="s">
        <v>7</v>
      </c>
      <c r="F17" s="20">
        <f>F18+F20+F22+F26+F28+F30+F35+F40+F44</f>
        <v>247178</v>
      </c>
      <c r="G17" s="20">
        <f>G18+G20+G22+G26+G28+G30+G35+G40+G44</f>
        <v>150</v>
      </c>
      <c r="H17" s="20">
        <f>F17+G17</f>
        <v>247328</v>
      </c>
      <c r="I17" s="20"/>
    </row>
    <row r="18" spans="1:9" s="22" customFormat="1" ht="14.25" x14ac:dyDescent="0.2">
      <c r="A18" s="16" t="s">
        <v>8</v>
      </c>
      <c r="B18" s="17" t="s">
        <v>3</v>
      </c>
      <c r="C18" s="17" t="s">
        <v>4</v>
      </c>
      <c r="D18" s="18" t="s">
        <v>5</v>
      </c>
      <c r="E18" s="19" t="s">
        <v>9</v>
      </c>
      <c r="F18" s="20">
        <v>181356</v>
      </c>
      <c r="G18" s="20"/>
      <c r="H18" s="20">
        <f t="shared" ref="H18:H47" si="0">F18+G18</f>
        <v>181356</v>
      </c>
      <c r="I18" s="20"/>
    </row>
    <row r="19" spans="1:9" x14ac:dyDescent="0.25">
      <c r="A19" s="1" t="s">
        <v>118</v>
      </c>
      <c r="B19" s="2" t="s">
        <v>10</v>
      </c>
      <c r="C19" s="2" t="s">
        <v>4</v>
      </c>
      <c r="D19" s="3" t="s">
        <v>11</v>
      </c>
      <c r="E19" s="4" t="s">
        <v>119</v>
      </c>
      <c r="F19" s="5">
        <v>181356</v>
      </c>
      <c r="G19" s="5"/>
      <c r="H19" s="5">
        <f t="shared" si="0"/>
        <v>181356</v>
      </c>
      <c r="I19" s="5"/>
    </row>
    <row r="20" spans="1:9" s="22" customFormat="1" ht="36" x14ac:dyDescent="0.2">
      <c r="A20" s="16" t="s">
        <v>12</v>
      </c>
      <c r="B20" s="17" t="s">
        <v>3</v>
      </c>
      <c r="C20" s="17" t="s">
        <v>4</v>
      </c>
      <c r="D20" s="18" t="s">
        <v>5</v>
      </c>
      <c r="E20" s="19" t="s">
        <v>13</v>
      </c>
      <c r="F20" s="20">
        <v>30692</v>
      </c>
      <c r="G20" s="20"/>
      <c r="H20" s="20">
        <f t="shared" si="0"/>
        <v>30692</v>
      </c>
      <c r="I20" s="20"/>
    </row>
    <row r="21" spans="1:9" ht="60.75" x14ac:dyDescent="0.25">
      <c r="A21" s="1" t="s">
        <v>121</v>
      </c>
      <c r="B21" s="2" t="s">
        <v>10</v>
      </c>
      <c r="C21" s="2" t="s">
        <v>4</v>
      </c>
      <c r="D21" s="3" t="s">
        <v>11</v>
      </c>
      <c r="E21" s="4" t="s">
        <v>120</v>
      </c>
      <c r="F21" s="5">
        <v>30692</v>
      </c>
      <c r="G21" s="5"/>
      <c r="H21" s="5">
        <f t="shared" si="0"/>
        <v>30692</v>
      </c>
      <c r="I21" s="5"/>
    </row>
    <row r="22" spans="1:9" s="22" customFormat="1" ht="14.25" x14ac:dyDescent="0.2">
      <c r="A22" s="16" t="s">
        <v>14</v>
      </c>
      <c r="B22" s="17" t="s">
        <v>3</v>
      </c>
      <c r="C22" s="17" t="s">
        <v>4</v>
      </c>
      <c r="D22" s="18" t="s">
        <v>5</v>
      </c>
      <c r="E22" s="19" t="s">
        <v>15</v>
      </c>
      <c r="F22" s="20">
        <v>1957</v>
      </c>
      <c r="G22" s="20">
        <f>SUM(G23:G25)</f>
        <v>0</v>
      </c>
      <c r="H22" s="20">
        <f t="shared" si="0"/>
        <v>1957</v>
      </c>
      <c r="I22" s="20"/>
    </row>
    <row r="23" spans="1:9" ht="24.75" x14ac:dyDescent="0.25">
      <c r="A23" s="1" t="s">
        <v>16</v>
      </c>
      <c r="B23" s="2" t="s">
        <v>17</v>
      </c>
      <c r="C23" s="2" t="s">
        <v>4</v>
      </c>
      <c r="D23" s="3" t="s">
        <v>11</v>
      </c>
      <c r="E23" s="4" t="s">
        <v>18</v>
      </c>
      <c r="F23" s="5">
        <v>1496</v>
      </c>
      <c r="G23" s="5">
        <v>-386</v>
      </c>
      <c r="H23" s="5">
        <f t="shared" si="0"/>
        <v>1110</v>
      </c>
      <c r="I23" s="5"/>
    </row>
    <row r="24" spans="1:9" x14ac:dyDescent="0.25">
      <c r="A24" s="1" t="s">
        <v>19</v>
      </c>
      <c r="B24" s="2" t="s">
        <v>10</v>
      </c>
      <c r="C24" s="2" t="s">
        <v>4</v>
      </c>
      <c r="D24" s="3" t="s">
        <v>11</v>
      </c>
      <c r="E24" s="4" t="s">
        <v>20</v>
      </c>
      <c r="F24" s="5">
        <v>224</v>
      </c>
      <c r="G24" s="5"/>
      <c r="H24" s="5">
        <f t="shared" si="0"/>
        <v>224</v>
      </c>
      <c r="I24" s="5"/>
    </row>
    <row r="25" spans="1:9" ht="36.75" x14ac:dyDescent="0.25">
      <c r="A25" s="1" t="s">
        <v>21</v>
      </c>
      <c r="B25" s="2" t="s">
        <v>17</v>
      </c>
      <c r="C25" s="2" t="s">
        <v>4</v>
      </c>
      <c r="D25" s="3" t="s">
        <v>11</v>
      </c>
      <c r="E25" s="4" t="s">
        <v>22</v>
      </c>
      <c r="F25" s="5">
        <v>237</v>
      </c>
      <c r="G25" s="5">
        <v>386</v>
      </c>
      <c r="H25" s="5">
        <f t="shared" si="0"/>
        <v>623</v>
      </c>
      <c r="I25" s="5"/>
    </row>
    <row r="26" spans="1:9" s="22" customFormat="1" ht="24" x14ac:dyDescent="0.2">
      <c r="A26" s="16" t="s">
        <v>23</v>
      </c>
      <c r="B26" s="17" t="s">
        <v>3</v>
      </c>
      <c r="C26" s="17" t="s">
        <v>4</v>
      </c>
      <c r="D26" s="18" t="s">
        <v>5</v>
      </c>
      <c r="E26" s="19" t="s">
        <v>24</v>
      </c>
      <c r="F26" s="20">
        <v>5249</v>
      </c>
      <c r="G26" s="20"/>
      <c r="H26" s="20">
        <f t="shared" si="0"/>
        <v>5249</v>
      </c>
      <c r="I26" s="20"/>
    </row>
    <row r="27" spans="1:9" x14ac:dyDescent="0.25">
      <c r="A27" s="1" t="s">
        <v>25</v>
      </c>
      <c r="B27" s="2" t="s">
        <v>10</v>
      </c>
      <c r="C27" s="2" t="s">
        <v>4</v>
      </c>
      <c r="D27" s="3" t="s">
        <v>11</v>
      </c>
      <c r="E27" s="4" t="s">
        <v>26</v>
      </c>
      <c r="F27" s="5">
        <v>5249</v>
      </c>
      <c r="G27" s="5"/>
      <c r="H27" s="5">
        <f t="shared" si="0"/>
        <v>5249</v>
      </c>
      <c r="I27" s="5"/>
    </row>
    <row r="28" spans="1:9" s="22" customFormat="1" ht="14.25" x14ac:dyDescent="0.2">
      <c r="A28" s="16" t="s">
        <v>27</v>
      </c>
      <c r="B28" s="17" t="s">
        <v>3</v>
      </c>
      <c r="C28" s="17" t="s">
        <v>4</v>
      </c>
      <c r="D28" s="18" t="s">
        <v>5</v>
      </c>
      <c r="E28" s="19" t="s">
        <v>28</v>
      </c>
      <c r="F28" s="20">
        <v>1461</v>
      </c>
      <c r="G28" s="20"/>
      <c r="H28" s="20">
        <f t="shared" si="0"/>
        <v>1461</v>
      </c>
      <c r="I28" s="20"/>
    </row>
    <row r="29" spans="1:9" ht="36.75" x14ac:dyDescent="0.25">
      <c r="A29" s="1" t="s">
        <v>29</v>
      </c>
      <c r="B29" s="2" t="s">
        <v>10</v>
      </c>
      <c r="C29" s="2" t="s">
        <v>4</v>
      </c>
      <c r="D29" s="3" t="s">
        <v>11</v>
      </c>
      <c r="E29" s="4" t="s">
        <v>30</v>
      </c>
      <c r="F29" s="5">
        <v>1461</v>
      </c>
      <c r="G29" s="5"/>
      <c r="H29" s="5">
        <f t="shared" si="0"/>
        <v>1461</v>
      </c>
      <c r="I29" s="5"/>
    </row>
    <row r="30" spans="1:9" s="22" customFormat="1" ht="36" x14ac:dyDescent="0.2">
      <c r="A30" s="16" t="s">
        <v>31</v>
      </c>
      <c r="B30" s="17" t="s">
        <v>3</v>
      </c>
      <c r="C30" s="17" t="s">
        <v>4</v>
      </c>
      <c r="D30" s="18" t="s">
        <v>5</v>
      </c>
      <c r="E30" s="19" t="s">
        <v>32</v>
      </c>
      <c r="F30" s="20">
        <v>11409</v>
      </c>
      <c r="G30" s="20"/>
      <c r="H30" s="20">
        <f t="shared" si="0"/>
        <v>11409</v>
      </c>
      <c r="I30" s="20"/>
    </row>
    <row r="31" spans="1:9" ht="72.75" x14ac:dyDescent="0.25">
      <c r="A31" s="1" t="s">
        <v>33</v>
      </c>
      <c r="B31" s="2" t="s">
        <v>34</v>
      </c>
      <c r="C31" s="2" t="s">
        <v>4</v>
      </c>
      <c r="D31" s="3" t="s">
        <v>35</v>
      </c>
      <c r="E31" s="4" t="s">
        <v>36</v>
      </c>
      <c r="F31" s="5">
        <v>11060</v>
      </c>
      <c r="G31" s="5"/>
      <c r="H31" s="5">
        <f t="shared" si="0"/>
        <v>11060</v>
      </c>
      <c r="I31" s="5"/>
    </row>
    <row r="32" spans="1:9" ht="60.75" x14ac:dyDescent="0.25">
      <c r="A32" s="1" t="s">
        <v>37</v>
      </c>
      <c r="B32" s="2" t="s">
        <v>34</v>
      </c>
      <c r="C32" s="2" t="s">
        <v>4</v>
      </c>
      <c r="D32" s="3" t="s">
        <v>35</v>
      </c>
      <c r="E32" s="4" t="s">
        <v>38</v>
      </c>
      <c r="F32" s="5">
        <v>156</v>
      </c>
      <c r="G32" s="5"/>
      <c r="H32" s="5">
        <f t="shared" si="0"/>
        <v>156</v>
      </c>
      <c r="I32" s="5"/>
    </row>
    <row r="33" spans="1:9" ht="24.75" x14ac:dyDescent="0.25">
      <c r="A33" s="1" t="s">
        <v>39</v>
      </c>
      <c r="B33" s="2" t="s">
        <v>34</v>
      </c>
      <c r="C33" s="2" t="s">
        <v>4</v>
      </c>
      <c r="D33" s="3" t="s">
        <v>35</v>
      </c>
      <c r="E33" s="4" t="s">
        <v>40</v>
      </c>
      <c r="F33" s="5">
        <v>37</v>
      </c>
      <c r="G33" s="5"/>
      <c r="H33" s="5">
        <f t="shared" si="0"/>
        <v>37</v>
      </c>
      <c r="I33" s="5"/>
    </row>
    <row r="34" spans="1:9" ht="60.75" x14ac:dyDescent="0.25">
      <c r="A34" s="1" t="s">
        <v>41</v>
      </c>
      <c r="B34" s="2" t="s">
        <v>34</v>
      </c>
      <c r="C34" s="2" t="s">
        <v>4</v>
      </c>
      <c r="D34" s="3" t="s">
        <v>35</v>
      </c>
      <c r="E34" s="4" t="s">
        <v>42</v>
      </c>
      <c r="F34" s="5">
        <v>156</v>
      </c>
      <c r="G34" s="5"/>
      <c r="H34" s="5">
        <f t="shared" si="0"/>
        <v>156</v>
      </c>
      <c r="I34" s="5"/>
    </row>
    <row r="35" spans="1:9" s="22" customFormat="1" ht="24" x14ac:dyDescent="0.2">
      <c r="A35" s="16" t="s">
        <v>43</v>
      </c>
      <c r="B35" s="17" t="s">
        <v>3</v>
      </c>
      <c r="C35" s="17" t="s">
        <v>4</v>
      </c>
      <c r="D35" s="18" t="s">
        <v>5</v>
      </c>
      <c r="E35" s="19" t="s">
        <v>44</v>
      </c>
      <c r="F35" s="20">
        <v>9008</v>
      </c>
      <c r="G35" s="20"/>
      <c r="H35" s="20">
        <f t="shared" si="0"/>
        <v>9008</v>
      </c>
      <c r="I35" s="20"/>
    </row>
    <row r="36" spans="1:9" ht="24.75" x14ac:dyDescent="0.25">
      <c r="A36" s="1" t="s">
        <v>45</v>
      </c>
      <c r="B36" s="2" t="s">
        <v>10</v>
      </c>
      <c r="C36" s="2" t="s">
        <v>4</v>
      </c>
      <c r="D36" s="3" t="s">
        <v>35</v>
      </c>
      <c r="E36" s="4" t="s">
        <v>46</v>
      </c>
      <c r="F36" s="5">
        <v>311</v>
      </c>
      <c r="G36" s="5"/>
      <c r="H36" s="5">
        <f t="shared" si="0"/>
        <v>311</v>
      </c>
      <c r="I36" s="5"/>
    </row>
    <row r="37" spans="1:9" ht="48.75" x14ac:dyDescent="0.25">
      <c r="A37" s="1" t="s">
        <v>47</v>
      </c>
      <c r="B37" s="2" t="s">
        <v>10</v>
      </c>
      <c r="C37" s="2" t="s">
        <v>4</v>
      </c>
      <c r="D37" s="3" t="s">
        <v>35</v>
      </c>
      <c r="E37" s="4" t="s">
        <v>48</v>
      </c>
      <c r="F37" s="5">
        <v>2904</v>
      </c>
      <c r="G37" s="5"/>
      <c r="H37" s="5">
        <f t="shared" si="0"/>
        <v>2904</v>
      </c>
      <c r="I37" s="5"/>
    </row>
    <row r="38" spans="1:9" x14ac:dyDescent="0.25">
      <c r="A38" s="1" t="s">
        <v>49</v>
      </c>
      <c r="B38" s="2" t="s">
        <v>10</v>
      </c>
      <c r="C38" s="2" t="s">
        <v>4</v>
      </c>
      <c r="D38" s="3" t="s">
        <v>35</v>
      </c>
      <c r="E38" s="4" t="s">
        <v>117</v>
      </c>
      <c r="F38" s="5">
        <v>2575</v>
      </c>
      <c r="G38" s="5"/>
      <c r="H38" s="5">
        <f t="shared" si="0"/>
        <v>2575</v>
      </c>
      <c r="I38" s="5"/>
    </row>
    <row r="39" spans="1:9" ht="36.75" x14ac:dyDescent="0.25">
      <c r="A39" s="1" t="s">
        <v>50</v>
      </c>
      <c r="B39" s="2" t="s">
        <v>10</v>
      </c>
      <c r="C39" s="2" t="s">
        <v>4</v>
      </c>
      <c r="D39" s="3" t="s">
        <v>35</v>
      </c>
      <c r="E39" s="4" t="s">
        <v>51</v>
      </c>
      <c r="F39" s="5">
        <v>3218</v>
      </c>
      <c r="G39" s="5"/>
      <c r="H39" s="5">
        <f t="shared" si="0"/>
        <v>3218</v>
      </c>
      <c r="I39" s="5"/>
    </row>
    <row r="40" spans="1:9" s="22" customFormat="1" ht="24" x14ac:dyDescent="0.2">
      <c r="A40" s="16" t="s">
        <v>52</v>
      </c>
      <c r="B40" s="17" t="s">
        <v>3</v>
      </c>
      <c r="C40" s="17" t="s">
        <v>4</v>
      </c>
      <c r="D40" s="18" t="s">
        <v>5</v>
      </c>
      <c r="E40" s="19" t="s">
        <v>53</v>
      </c>
      <c r="F40" s="20">
        <f>SUM(F41:F43)</f>
        <v>5156</v>
      </c>
      <c r="G40" s="20">
        <f>SUM(G41:G43)</f>
        <v>150</v>
      </c>
      <c r="H40" s="20">
        <f t="shared" si="0"/>
        <v>5306</v>
      </c>
      <c r="I40" s="20"/>
    </row>
    <row r="41" spans="1:9" ht="72.75" x14ac:dyDescent="0.25">
      <c r="A41" s="1" t="s">
        <v>54</v>
      </c>
      <c r="B41" s="2" t="s">
        <v>34</v>
      </c>
      <c r="C41" s="2" t="s">
        <v>4</v>
      </c>
      <c r="D41" s="3" t="s">
        <v>55</v>
      </c>
      <c r="E41" s="4" t="s">
        <v>56</v>
      </c>
      <c r="F41" s="5">
        <v>3531</v>
      </c>
      <c r="G41" s="5">
        <v>150</v>
      </c>
      <c r="H41" s="5">
        <f t="shared" si="0"/>
        <v>3681</v>
      </c>
      <c r="I41" s="5"/>
    </row>
    <row r="42" spans="1:9" ht="48.75" x14ac:dyDescent="0.25">
      <c r="A42" s="1" t="s">
        <v>57</v>
      </c>
      <c r="B42" s="2" t="s">
        <v>34</v>
      </c>
      <c r="C42" s="2" t="s">
        <v>4</v>
      </c>
      <c r="D42" s="3" t="s">
        <v>58</v>
      </c>
      <c r="E42" s="4" t="s">
        <v>59</v>
      </c>
      <c r="F42" s="5">
        <v>1393</v>
      </c>
      <c r="G42" s="5"/>
      <c r="H42" s="5">
        <f t="shared" si="0"/>
        <v>1393</v>
      </c>
      <c r="I42" s="5"/>
    </row>
    <row r="43" spans="1:9" ht="72.75" x14ac:dyDescent="0.25">
      <c r="A43" s="1" t="s">
        <v>60</v>
      </c>
      <c r="B43" s="2" t="s">
        <v>34</v>
      </c>
      <c r="C43" s="2" t="s">
        <v>4</v>
      </c>
      <c r="D43" s="3" t="s">
        <v>58</v>
      </c>
      <c r="E43" s="4" t="s">
        <v>61</v>
      </c>
      <c r="F43" s="5">
        <v>232</v>
      </c>
      <c r="G43" s="5"/>
      <c r="H43" s="5">
        <f t="shared" si="0"/>
        <v>232</v>
      </c>
      <c r="I43" s="5"/>
    </row>
    <row r="44" spans="1:9" s="22" customFormat="1" ht="14.25" x14ac:dyDescent="0.2">
      <c r="A44" s="16" t="s">
        <v>62</v>
      </c>
      <c r="B44" s="17" t="s">
        <v>3</v>
      </c>
      <c r="C44" s="17" t="s">
        <v>4</v>
      </c>
      <c r="D44" s="18" t="s">
        <v>5</v>
      </c>
      <c r="E44" s="19" t="s">
        <v>63</v>
      </c>
      <c r="F44" s="20">
        <v>890</v>
      </c>
      <c r="G44" s="20"/>
      <c r="H44" s="20">
        <f t="shared" si="0"/>
        <v>890</v>
      </c>
      <c r="I44" s="20"/>
    </row>
    <row r="45" spans="1:9" ht="36.75" hidden="1" x14ac:dyDescent="0.25">
      <c r="A45" s="1" t="s">
        <v>64</v>
      </c>
      <c r="B45" s="2" t="s">
        <v>34</v>
      </c>
      <c r="C45" s="2" t="s">
        <v>4</v>
      </c>
      <c r="D45" s="3" t="s">
        <v>65</v>
      </c>
      <c r="E45" s="4" t="s">
        <v>66</v>
      </c>
      <c r="F45" s="5">
        <v>890</v>
      </c>
      <c r="G45" s="5"/>
      <c r="H45" s="5">
        <f t="shared" si="0"/>
        <v>890</v>
      </c>
      <c r="I45" s="5"/>
    </row>
    <row r="46" spans="1:9" s="22" customFormat="1" ht="14.25" x14ac:dyDescent="0.2">
      <c r="A46" s="16" t="s">
        <v>67</v>
      </c>
      <c r="B46" s="17" t="s">
        <v>3</v>
      </c>
      <c r="C46" s="17" t="s">
        <v>4</v>
      </c>
      <c r="D46" s="18" t="s">
        <v>5</v>
      </c>
      <c r="E46" s="19" t="s">
        <v>68</v>
      </c>
      <c r="F46" s="20">
        <f>F47+F70</f>
        <v>534160.5</v>
      </c>
      <c r="G46" s="31">
        <f>G47+G70</f>
        <v>93241.369689999992</v>
      </c>
      <c r="H46" s="31">
        <f t="shared" si="0"/>
        <v>627401.86968999996</v>
      </c>
      <c r="I46" s="20"/>
    </row>
    <row r="47" spans="1:9" s="22" customFormat="1" ht="24" x14ac:dyDescent="0.2">
      <c r="A47" s="16" t="s">
        <v>69</v>
      </c>
      <c r="B47" s="17" t="s">
        <v>3</v>
      </c>
      <c r="C47" s="17" t="s">
        <v>4</v>
      </c>
      <c r="D47" s="18" t="s">
        <v>5</v>
      </c>
      <c r="E47" s="19" t="s">
        <v>70</v>
      </c>
      <c r="F47" s="20">
        <f>SUM(F48:F67)</f>
        <v>534160.5</v>
      </c>
      <c r="G47" s="31">
        <f>SUM(G48:G69)</f>
        <v>64126.36969</v>
      </c>
      <c r="H47" s="31">
        <f t="shared" si="0"/>
        <v>598286.86968999996</v>
      </c>
      <c r="I47" s="20"/>
    </row>
    <row r="48" spans="1:9" x14ac:dyDescent="0.25">
      <c r="A48" s="1" t="s">
        <v>71</v>
      </c>
      <c r="B48" s="2" t="s">
        <v>34</v>
      </c>
      <c r="C48" s="2" t="s">
        <v>4</v>
      </c>
      <c r="D48" s="3" t="s">
        <v>72</v>
      </c>
      <c r="E48" s="4" t="s">
        <v>73</v>
      </c>
      <c r="F48" s="5">
        <v>53889</v>
      </c>
      <c r="G48" s="28"/>
      <c r="H48" s="28">
        <f t="shared" ref="H48:H71" si="1">F48+G48</f>
        <v>53889</v>
      </c>
      <c r="I48" s="5"/>
    </row>
    <row r="49" spans="1:9" ht="24.75" x14ac:dyDescent="0.25">
      <c r="A49" s="1" t="s">
        <v>115</v>
      </c>
      <c r="B49" s="2" t="s">
        <v>34</v>
      </c>
      <c r="C49" s="2" t="s">
        <v>4</v>
      </c>
      <c r="D49" s="3" t="s">
        <v>72</v>
      </c>
      <c r="E49" s="4" t="s">
        <v>116</v>
      </c>
      <c r="F49" s="5">
        <v>744</v>
      </c>
      <c r="G49" s="28">
        <f>5936.10382+(12202.1+2250)</f>
        <v>20388.203820000002</v>
      </c>
      <c r="H49" s="28">
        <f t="shared" si="1"/>
        <v>21132.203820000002</v>
      </c>
      <c r="I49" s="5"/>
    </row>
    <row r="50" spans="1:9" x14ac:dyDescent="0.25">
      <c r="A50" s="1" t="s">
        <v>134</v>
      </c>
      <c r="B50" s="2" t="s">
        <v>34</v>
      </c>
      <c r="C50" s="2" t="s">
        <v>4</v>
      </c>
      <c r="D50" s="3" t="s">
        <v>72</v>
      </c>
      <c r="E50" s="35" t="s">
        <v>135</v>
      </c>
      <c r="F50" s="5"/>
      <c r="G50" s="5">
        <v>200</v>
      </c>
      <c r="H50" s="28">
        <f t="shared" si="1"/>
        <v>200</v>
      </c>
      <c r="I50" s="5"/>
    </row>
    <row r="51" spans="1:9" ht="36.75" x14ac:dyDescent="0.25">
      <c r="A51" s="1" t="s">
        <v>74</v>
      </c>
      <c r="B51" s="2" t="s">
        <v>34</v>
      </c>
      <c r="C51" s="2" t="s">
        <v>4</v>
      </c>
      <c r="D51" s="3" t="s">
        <v>72</v>
      </c>
      <c r="E51" s="4" t="s">
        <v>75</v>
      </c>
      <c r="F51" s="5">
        <v>42184.9</v>
      </c>
      <c r="G51" s="5">
        <v>15000</v>
      </c>
      <c r="H51" s="28">
        <f t="shared" si="1"/>
        <v>57184.9</v>
      </c>
      <c r="I51" s="5"/>
    </row>
    <row r="52" spans="1:9" ht="48.75" x14ac:dyDescent="0.25">
      <c r="A52" s="1" t="s">
        <v>76</v>
      </c>
      <c r="B52" s="2" t="s">
        <v>34</v>
      </c>
      <c r="C52" s="2" t="s">
        <v>4</v>
      </c>
      <c r="D52" s="3" t="s">
        <v>72</v>
      </c>
      <c r="E52" s="4" t="s">
        <v>77</v>
      </c>
      <c r="F52" s="5">
        <v>831.8</v>
      </c>
      <c r="G52" s="28"/>
      <c r="H52" s="28">
        <f t="shared" si="1"/>
        <v>831.8</v>
      </c>
      <c r="I52" s="5"/>
    </row>
    <row r="53" spans="1:9" ht="60.75" x14ac:dyDescent="0.25">
      <c r="A53" s="1" t="s">
        <v>78</v>
      </c>
      <c r="B53" s="2" t="s">
        <v>34</v>
      </c>
      <c r="C53" s="2" t="s">
        <v>4</v>
      </c>
      <c r="D53" s="3" t="s">
        <v>72</v>
      </c>
      <c r="E53" s="4" t="s">
        <v>79</v>
      </c>
      <c r="F53" s="5">
        <v>35237.699999999997</v>
      </c>
      <c r="G53" s="28">
        <v>1.856E-2</v>
      </c>
      <c r="H53" s="28">
        <f t="shared" si="1"/>
        <v>35237.718559999994</v>
      </c>
      <c r="I53" s="5"/>
    </row>
    <row r="54" spans="1:9" ht="48.75" x14ac:dyDescent="0.25">
      <c r="A54" s="1" t="s">
        <v>110</v>
      </c>
      <c r="B54" s="2" t="s">
        <v>34</v>
      </c>
      <c r="C54" s="2" t="s">
        <v>4</v>
      </c>
      <c r="D54" s="3" t="s">
        <v>72</v>
      </c>
      <c r="E54" s="4" t="s">
        <v>111</v>
      </c>
      <c r="F54" s="5">
        <v>16586.099999999999</v>
      </c>
      <c r="G54" s="28">
        <v>-2946.74</v>
      </c>
      <c r="H54" s="28">
        <f t="shared" si="1"/>
        <v>13639.359999999999</v>
      </c>
      <c r="I54" s="5"/>
    </row>
    <row r="55" spans="1:9" ht="48.75" x14ac:dyDescent="0.25">
      <c r="A55" s="1" t="s">
        <v>108</v>
      </c>
      <c r="B55" s="2" t="s">
        <v>34</v>
      </c>
      <c r="C55" s="2" t="s">
        <v>4</v>
      </c>
      <c r="D55" s="3" t="s">
        <v>72</v>
      </c>
      <c r="E55" s="4" t="s">
        <v>109</v>
      </c>
      <c r="F55" s="5">
        <v>1000</v>
      </c>
      <c r="G55" s="28"/>
      <c r="H55" s="28">
        <f t="shared" si="1"/>
        <v>1000</v>
      </c>
      <c r="I55" s="5"/>
    </row>
    <row r="56" spans="1:9" ht="24.75" hidden="1" x14ac:dyDescent="0.25">
      <c r="A56" s="1" t="s">
        <v>80</v>
      </c>
      <c r="B56" s="2" t="s">
        <v>34</v>
      </c>
      <c r="C56" s="2" t="s">
        <v>4</v>
      </c>
      <c r="D56" s="3" t="s">
        <v>72</v>
      </c>
      <c r="E56" s="4" t="s">
        <v>81</v>
      </c>
      <c r="F56" s="5">
        <v>0</v>
      </c>
      <c r="G56" s="28"/>
      <c r="H56" s="28">
        <f t="shared" si="1"/>
        <v>0</v>
      </c>
      <c r="I56" s="5"/>
    </row>
    <row r="57" spans="1:9" ht="48.75" hidden="1" x14ac:dyDescent="0.25">
      <c r="A57" s="1" t="s">
        <v>106</v>
      </c>
      <c r="B57" s="2" t="s">
        <v>34</v>
      </c>
      <c r="C57" s="2" t="s">
        <v>4</v>
      </c>
      <c r="D57" s="3" t="s">
        <v>72</v>
      </c>
      <c r="E57" s="4" t="s">
        <v>107</v>
      </c>
      <c r="F57" s="5">
        <v>2293</v>
      </c>
      <c r="G57" s="28">
        <v>-2293</v>
      </c>
      <c r="H57" s="28">
        <f>F57+G57</f>
        <v>0</v>
      </c>
      <c r="I57" s="5"/>
    </row>
    <row r="58" spans="1:9" x14ac:dyDescent="0.25">
      <c r="A58" s="1" t="s">
        <v>82</v>
      </c>
      <c r="B58" s="2" t="s">
        <v>34</v>
      </c>
      <c r="C58" s="2" t="s">
        <v>4</v>
      </c>
      <c r="D58" s="3" t="s">
        <v>72</v>
      </c>
      <c r="E58" s="4" t="s">
        <v>83</v>
      </c>
      <c r="F58" s="5">
        <v>34218.9</v>
      </c>
      <c r="G58" s="28">
        <f>12116.70531-2069.7</f>
        <v>10047.00531</v>
      </c>
      <c r="H58" s="28">
        <f t="shared" si="1"/>
        <v>44265.905310000002</v>
      </c>
      <c r="I58" s="5"/>
    </row>
    <row r="59" spans="1:9" ht="36.75" x14ac:dyDescent="0.25">
      <c r="A59" s="1" t="s">
        <v>84</v>
      </c>
      <c r="B59" s="2" t="s">
        <v>34</v>
      </c>
      <c r="C59" s="2" t="s">
        <v>4</v>
      </c>
      <c r="D59" s="3" t="s">
        <v>72</v>
      </c>
      <c r="E59" s="4" t="s">
        <v>85</v>
      </c>
      <c r="F59" s="5">
        <v>295003.40000000002</v>
      </c>
      <c r="G59" s="28">
        <v>1285.5</v>
      </c>
      <c r="H59" s="28">
        <f t="shared" si="1"/>
        <v>296288.90000000002</v>
      </c>
      <c r="I59" s="5"/>
    </row>
    <row r="60" spans="1:9" ht="48.75" x14ac:dyDescent="0.25">
      <c r="A60" s="1" t="s">
        <v>86</v>
      </c>
      <c r="B60" s="2" t="s">
        <v>34</v>
      </c>
      <c r="C60" s="2" t="s">
        <v>4</v>
      </c>
      <c r="D60" s="3" t="s">
        <v>72</v>
      </c>
      <c r="E60" s="4" t="s">
        <v>87</v>
      </c>
      <c r="F60" s="5">
        <v>7165.1</v>
      </c>
      <c r="G60" s="28"/>
      <c r="H60" s="28">
        <f t="shared" si="1"/>
        <v>7165.1</v>
      </c>
      <c r="I60" s="5"/>
    </row>
    <row r="61" spans="1:9" ht="84.75" x14ac:dyDescent="0.25">
      <c r="A61" s="1" t="s">
        <v>88</v>
      </c>
      <c r="B61" s="2" t="s">
        <v>34</v>
      </c>
      <c r="C61" s="2" t="s">
        <v>4</v>
      </c>
      <c r="D61" s="3" t="s">
        <v>72</v>
      </c>
      <c r="E61" s="4" t="s">
        <v>89</v>
      </c>
      <c r="F61" s="5">
        <v>1327.6</v>
      </c>
      <c r="G61" s="28"/>
      <c r="H61" s="28">
        <f t="shared" si="1"/>
        <v>1327.6</v>
      </c>
      <c r="I61" s="5"/>
    </row>
    <row r="62" spans="1:9" ht="72.75" x14ac:dyDescent="0.25">
      <c r="A62" s="1" t="s">
        <v>90</v>
      </c>
      <c r="B62" s="2" t="s">
        <v>34</v>
      </c>
      <c r="C62" s="2" t="s">
        <v>4</v>
      </c>
      <c r="D62" s="3" t="s">
        <v>72</v>
      </c>
      <c r="E62" s="4" t="s">
        <v>91</v>
      </c>
      <c r="F62" s="5">
        <v>19</v>
      </c>
      <c r="G62" s="28"/>
      <c r="H62" s="28">
        <f t="shared" si="1"/>
        <v>19</v>
      </c>
      <c r="I62" s="5"/>
    </row>
    <row r="63" spans="1:9" ht="36.75" x14ac:dyDescent="0.25">
      <c r="A63" s="1" t="s">
        <v>92</v>
      </c>
      <c r="B63" s="2" t="s">
        <v>34</v>
      </c>
      <c r="C63" s="2" t="s">
        <v>4</v>
      </c>
      <c r="D63" s="3" t="s">
        <v>72</v>
      </c>
      <c r="E63" s="4" t="s">
        <v>129</v>
      </c>
      <c r="F63" s="5">
        <v>544.4</v>
      </c>
      <c r="G63" s="28"/>
      <c r="H63" s="28">
        <f t="shared" si="1"/>
        <v>544.4</v>
      </c>
      <c r="I63" s="5"/>
    </row>
    <row r="64" spans="1:9" ht="24.75" x14ac:dyDescent="0.25">
      <c r="A64" s="1" t="s">
        <v>128</v>
      </c>
      <c r="B64" s="2" t="s">
        <v>34</v>
      </c>
      <c r="C64" s="2" t="s">
        <v>4</v>
      </c>
      <c r="D64" s="3" t="s">
        <v>72</v>
      </c>
      <c r="E64" s="4" t="s">
        <v>130</v>
      </c>
      <c r="F64" s="5"/>
      <c r="G64" s="28">
        <v>313.89999999999998</v>
      </c>
      <c r="H64" s="28">
        <f t="shared" si="1"/>
        <v>313.89999999999998</v>
      </c>
      <c r="I64" s="5"/>
    </row>
    <row r="65" spans="1:9" ht="36.75" x14ac:dyDescent="0.25">
      <c r="A65" s="1" t="s">
        <v>93</v>
      </c>
      <c r="B65" s="2" t="s">
        <v>34</v>
      </c>
      <c r="C65" s="2" t="s">
        <v>4</v>
      </c>
      <c r="D65" s="3" t="s">
        <v>72</v>
      </c>
      <c r="E65" s="4" t="s">
        <v>94</v>
      </c>
      <c r="F65" s="5">
        <v>1470.6</v>
      </c>
      <c r="G65" s="28"/>
      <c r="H65" s="28">
        <f t="shared" si="1"/>
        <v>1470.6</v>
      </c>
      <c r="I65" s="5"/>
    </row>
    <row r="66" spans="1:9" ht="48.75" x14ac:dyDescent="0.25">
      <c r="A66" s="1" t="s">
        <v>95</v>
      </c>
      <c r="B66" s="2" t="s">
        <v>34</v>
      </c>
      <c r="C66" s="2" t="s">
        <v>4</v>
      </c>
      <c r="D66" s="3" t="s">
        <v>72</v>
      </c>
      <c r="E66" s="4" t="s">
        <v>96</v>
      </c>
      <c r="F66" s="5">
        <v>24985.5</v>
      </c>
      <c r="G66" s="28"/>
      <c r="H66" s="28">
        <f t="shared" si="1"/>
        <v>24985.5</v>
      </c>
      <c r="I66" s="5"/>
    </row>
    <row r="67" spans="1:9" ht="60.75" x14ac:dyDescent="0.25">
      <c r="A67" s="1" t="s">
        <v>112</v>
      </c>
      <c r="B67" s="2" t="s">
        <v>34</v>
      </c>
      <c r="C67" s="2" t="s">
        <v>4</v>
      </c>
      <c r="D67" s="3" t="s">
        <v>72</v>
      </c>
      <c r="E67" s="4" t="s">
        <v>113</v>
      </c>
      <c r="F67" s="5">
        <v>16659.5</v>
      </c>
      <c r="G67" s="33"/>
      <c r="H67" s="28">
        <f t="shared" si="1"/>
        <v>16659.5</v>
      </c>
      <c r="I67" s="25"/>
    </row>
    <row r="68" spans="1:9" ht="48.75" x14ac:dyDescent="0.25">
      <c r="A68" s="1" t="s">
        <v>131</v>
      </c>
      <c r="B68" s="2" t="s">
        <v>34</v>
      </c>
      <c r="C68" s="2" t="s">
        <v>4</v>
      </c>
      <c r="D68" s="3" t="s">
        <v>72</v>
      </c>
      <c r="E68" s="4" t="s">
        <v>133</v>
      </c>
      <c r="F68" s="5"/>
      <c r="G68" s="33">
        <v>20942.081999999999</v>
      </c>
      <c r="H68" s="28">
        <f t="shared" si="1"/>
        <v>20942.081999999999</v>
      </c>
      <c r="I68" s="25"/>
    </row>
    <row r="69" spans="1:9" ht="24.75" x14ac:dyDescent="0.25">
      <c r="A69" s="1" t="s">
        <v>124</v>
      </c>
      <c r="B69" s="2" t="s">
        <v>34</v>
      </c>
      <c r="C69" s="2" t="s">
        <v>4</v>
      </c>
      <c r="D69" s="3" t="s">
        <v>72</v>
      </c>
      <c r="E69" s="4" t="s">
        <v>132</v>
      </c>
      <c r="F69" s="5"/>
      <c r="G69" s="33">
        <v>1189.4000000000001</v>
      </c>
      <c r="H69" s="28">
        <f t="shared" si="1"/>
        <v>1189.4000000000001</v>
      </c>
      <c r="I69" s="25"/>
    </row>
    <row r="70" spans="1:9" x14ac:dyDescent="0.25">
      <c r="A70" s="16" t="s">
        <v>125</v>
      </c>
      <c r="B70" s="17" t="s">
        <v>3</v>
      </c>
      <c r="C70" s="17" t="s">
        <v>4</v>
      </c>
      <c r="D70" s="18" t="s">
        <v>5</v>
      </c>
      <c r="E70" s="19" t="s">
        <v>126</v>
      </c>
      <c r="F70" s="5"/>
      <c r="G70" s="34">
        <f>G71</f>
        <v>29115</v>
      </c>
      <c r="H70" s="31">
        <f t="shared" si="1"/>
        <v>29115</v>
      </c>
      <c r="I70" s="25"/>
    </row>
    <row r="71" spans="1:9" ht="24.75" x14ac:dyDescent="0.25">
      <c r="A71" s="1" t="s">
        <v>127</v>
      </c>
      <c r="B71" s="2" t="s">
        <v>34</v>
      </c>
      <c r="C71" s="2" t="s">
        <v>4</v>
      </c>
      <c r="D71" s="3" t="s">
        <v>72</v>
      </c>
      <c r="E71" s="4" t="s">
        <v>137</v>
      </c>
      <c r="F71" s="5"/>
      <c r="G71" s="33">
        <f>15+29100</f>
        <v>29115</v>
      </c>
      <c r="H71" s="28">
        <f t="shared" si="1"/>
        <v>29115</v>
      </c>
      <c r="I71" s="25"/>
    </row>
    <row r="72" spans="1:9" ht="15.75" x14ac:dyDescent="0.25">
      <c r="A72" s="38"/>
      <c r="B72" s="39"/>
      <c r="C72" s="39"/>
      <c r="D72" s="40"/>
      <c r="E72" s="23" t="s">
        <v>97</v>
      </c>
      <c r="F72" s="29">
        <f>F16</f>
        <v>781338.5</v>
      </c>
      <c r="G72" s="29">
        <f>G16</f>
        <v>93391.369689999992</v>
      </c>
      <c r="H72" s="29">
        <f>H16</f>
        <v>874729.86968999996</v>
      </c>
      <c r="I72" s="24"/>
    </row>
    <row r="73" spans="1:9" ht="15.75" hidden="1" x14ac:dyDescent="0.25">
      <c r="A73" s="38"/>
      <c r="B73" s="39"/>
      <c r="C73" s="39"/>
      <c r="D73" s="40"/>
      <c r="E73" s="23" t="s">
        <v>98</v>
      </c>
      <c r="F73" s="29">
        <f>F72-F74</f>
        <v>-66182.232130000019</v>
      </c>
      <c r="G73" s="29">
        <f>G72-G74</f>
        <v>28984.757999999994</v>
      </c>
      <c r="H73" s="29">
        <f>H72-H74</f>
        <v>-37365.474129999988</v>
      </c>
      <c r="I73" s="24"/>
    </row>
    <row r="74" spans="1:9" ht="15.75" hidden="1" x14ac:dyDescent="0.25">
      <c r="A74" s="38"/>
      <c r="B74" s="39"/>
      <c r="C74" s="39"/>
      <c r="D74" s="40"/>
      <c r="E74" s="23" t="s">
        <v>99</v>
      </c>
      <c r="F74" s="29">
        <v>847520.73213000002</v>
      </c>
      <c r="G74" s="32">
        <f>51824.21169+200+-2069.7+(12202.1+2250)</f>
        <v>64406.611689999998</v>
      </c>
      <c r="H74" s="29">
        <f>I16</f>
        <v>912095.34381999995</v>
      </c>
      <c r="I74" s="24"/>
    </row>
    <row r="75" spans="1:9" ht="18.75" x14ac:dyDescent="0.25">
      <c r="H75" s="30" t="s">
        <v>122</v>
      </c>
    </row>
  </sheetData>
  <mergeCells count="5">
    <mergeCell ref="A72:D72"/>
    <mergeCell ref="A73:D73"/>
    <mergeCell ref="A74:D74"/>
    <mergeCell ref="A13:I13"/>
    <mergeCell ref="A15:D15"/>
  </mergeCells>
  <phoneticPr fontId="7" type="noConversion"/>
  <pageMargins left="0.9055118110236221" right="0.55118110236220474" top="0.51181102362204722" bottom="0.6692913385826772" header="0.31496062992125984" footer="0.31496062992125984"/>
  <pageSetup paperSize="9" scale="71" fitToHeight="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2021-07-19T05:44:56Z</cp:lastPrinted>
  <dcterms:created xsi:type="dcterms:W3CDTF">2020-11-25T07:28:02Z</dcterms:created>
  <dcterms:modified xsi:type="dcterms:W3CDTF">2021-07-19T05:45:00Z</dcterms:modified>
</cp:coreProperties>
</file>