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10" windowWidth="12435" windowHeight="8280" activeTab="1"/>
  </bookViews>
  <sheets>
    <sheet name="прил5" sheetId="1" r:id="rId1"/>
    <sheet name="прил1_расчетгод" sheetId="2" r:id="rId2"/>
    <sheet name="прил3расчет квартал" sheetId="3" r:id="rId3"/>
    <sheet name="расчет усл коэф" sheetId="5" r:id="rId4"/>
    <sheet name="итоговая оценка" sheetId="4" r:id="rId5"/>
  </sheets>
  <definedNames>
    <definedName name="_xlnm._FilterDatabase" localSheetId="1" hidden="1">прил1_расчетгод!$B$2:$N$222</definedName>
    <definedName name="_xlnm._FilterDatabase" localSheetId="2" hidden="1">'прил3расчет квартал'!$A$4:$L$34</definedName>
  </definedNames>
  <calcPr calcId="145621"/>
</workbook>
</file>

<file path=xl/calcChain.xml><?xml version="1.0" encoding="utf-8"?>
<calcChain xmlns="http://schemas.openxmlformats.org/spreadsheetml/2006/main">
  <c r="H59" i="2" l="1"/>
  <c r="D11" i="4" l="1"/>
  <c r="D10" i="4"/>
  <c r="D9" i="4"/>
  <c r="D8" i="4"/>
  <c r="D7" i="4"/>
  <c r="R11" i="4"/>
  <c r="R10" i="4"/>
  <c r="R9" i="4"/>
  <c r="R8" i="4"/>
  <c r="R7" i="4"/>
  <c r="L200" i="2" l="1"/>
  <c r="K200" i="2"/>
  <c r="J200" i="2"/>
  <c r="I200" i="2"/>
  <c r="H200" i="2"/>
  <c r="H53" i="2" l="1"/>
  <c r="J42" i="2" l="1"/>
  <c r="H225" i="2" l="1"/>
  <c r="I225" i="2"/>
  <c r="J225" i="2"/>
  <c r="L225" i="2"/>
  <c r="K225" i="2"/>
  <c r="G225" i="2" l="1"/>
  <c r="J36" i="3" l="1"/>
  <c r="G13" i="3"/>
  <c r="G18" i="3"/>
  <c r="J5" i="3" l="1"/>
  <c r="W10" i="4"/>
  <c r="K53" i="2" l="1"/>
  <c r="K48" i="2"/>
  <c r="K42" i="2"/>
  <c r="W11" i="4" l="1"/>
  <c r="W9" i="4"/>
  <c r="W8" i="4"/>
  <c r="W7" i="4"/>
  <c r="D12" i="4" l="1"/>
  <c r="H183" i="2" l="1"/>
  <c r="L183" i="2"/>
  <c r="J183" i="2"/>
  <c r="I183" i="2"/>
  <c r="I82" i="2"/>
  <c r="L61" i="2"/>
  <c r="J61" i="2"/>
  <c r="I61" i="2"/>
  <c r="H61" i="2"/>
  <c r="I53" i="2"/>
  <c r="L53" i="2"/>
  <c r="J53" i="2"/>
  <c r="L48" i="2"/>
  <c r="J48" i="2"/>
  <c r="I48" i="2"/>
  <c r="H48" i="2"/>
  <c r="L42" i="2" l="1"/>
  <c r="I42" i="2"/>
  <c r="H42" i="2"/>
  <c r="K36" i="3"/>
  <c r="I36" i="3"/>
  <c r="H36" i="3"/>
  <c r="G36" i="3"/>
  <c r="F36" i="3"/>
  <c r="K5" i="3"/>
  <c r="I5" i="3"/>
  <c r="H5" i="3"/>
  <c r="G5" i="3"/>
</calcChain>
</file>

<file path=xl/sharedStrings.xml><?xml version="1.0" encoding="utf-8"?>
<sst xmlns="http://schemas.openxmlformats.org/spreadsheetml/2006/main" count="718" uniqueCount="446">
  <si>
    <t>N№ показателя</t>
  </si>
  <si>
    <t>Показатели</t>
  </si>
  <si>
    <t>Значение показателя</t>
  </si>
  <si>
    <t>Подтверждающие документы</t>
  </si>
  <si>
    <t>Реквизиты нормативного правового акта</t>
  </si>
  <si>
    <t>Ссылка в информационно-телекоммуникационной сети «Интернет»</t>
  </si>
  <si>
    <t>Наличие утвержденной актом Администрации муниципального округа предельной штатной численности работников в разрезе муниципальных учреждений, подведомственных главному администратору средств бюджета,</t>
  </si>
  <si>
    <r>
      <t>Р = (Ч</t>
    </r>
    <r>
      <rPr>
        <vertAlign val="subscript"/>
        <sz val="10"/>
        <color theme="1"/>
        <rFont val="Times New Roman"/>
        <family val="1"/>
        <charset val="204"/>
      </rPr>
      <t>У</t>
    </r>
    <r>
      <rPr>
        <sz val="10"/>
        <color theme="1"/>
        <rFont val="Times New Roman"/>
        <family val="1"/>
        <charset val="204"/>
      </rPr>
      <t xml:space="preserve"> / Ч) x 100%</t>
    </r>
  </si>
  <si>
    <t>x</t>
  </si>
  <si>
    <t>Реквизиты правовых актов Администрации муниципального округа, утверждающих предельную штатную численность работников в целом по учреждениям, подведомственным главному администратору средств бюджета, и в разрезе муниципальных учреждений, подведомственных главному администратору средств бюджета</t>
  </si>
  <si>
    <t>Ч – предельная штатная численность работников муниципальных учреждений, подведомственных главному администратору средств бюджета, утвержденная Администрацией муниципального округа, в целом по учреждениям, шт. ед.</t>
  </si>
  <si>
    <r>
      <t>Ч</t>
    </r>
    <r>
      <rPr>
        <vertAlign val="subscript"/>
        <sz val="10"/>
        <color theme="1"/>
        <rFont val="Times New Roman"/>
        <family val="1"/>
        <charset val="204"/>
      </rPr>
      <t>У</t>
    </r>
    <r>
      <rPr>
        <sz val="10"/>
        <color theme="1"/>
        <rFont val="Times New Roman"/>
        <family val="1"/>
        <charset val="204"/>
      </rPr>
      <t xml:space="preserve"> – предельная штатная численность работников муниципальных учреждений, подведомственных главному администратору средств бюджета, по которым штатная численность утверждена Администрацией муниципального округа в разрезе учреждений, шт. ед.</t>
    </r>
  </si>
  <si>
    <t>Доля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от общего объема закупок этих товаров, работ, услуг, P = (Z1 / Z) x 100%</t>
  </si>
  <si>
    <t>Расчет к показателю 2.4 «Доля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от общего объема закупок этих товаров, работ, услуг»</t>
  </si>
  <si>
    <t>Z1 – стоимость контрактов, заключенных по результатам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в том числе муниципальными казенными, бюджетными и автономными учреждениями, в отношении которых главный администратор средств бюджета осуществляет функции и полномочия учредителя, тыс. руб.</t>
  </si>
  <si>
    <t>Z – стоимость контрактов, заключенных по результатам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в том числе муниципальными казенными, бюджетными и автономными учреждениями, в отношении которых главный администратор средств бюджета осуществляет функции и полномочия учредителя, тыс. руб.</t>
  </si>
  <si>
    <t>Качество управления деятельностью муниципальных бюджетных и автономных учреждений муниципального округа</t>
  </si>
  <si>
    <t>Копии документов, подтверждающие проведение мониторинга деятельности или качества финансового менеджмента муниципальных бюджетных и автономных учреждений муниципального округа, в отношении которых главный администратор средств бюджета осуществляет функции и полномочия учредителя, или ссылки на их размещение на официальном сайте главного администратора средств бюджета в информационно-телекоммуникационной сети «Интернет»</t>
  </si>
  <si>
    <t>Реквизиты правового акта главного администратора средств бюджета, обеспечивающего проведение мониторинга деятельности или качества финансового менеджмента муниципальных бюджетных и автономных учреждений</t>
  </si>
  <si>
    <t>Ссылка на правовой акт главного администратора средств бюджета, обеспечивающий проведение мониторинга деятельности или качества финансового менеджмента муниципальных бюджетных и автономных учреждений</t>
  </si>
  <si>
    <t>Факт наличия правового акта главного администратора средств бюджета, обеспечивающего проведение мониторинга деятельности или качества финансового менеджмента муниципальных бюджетных и автономных учреждений</t>
  </si>
  <si>
    <t>(В случае наличия соответствующего правового акта – 1, в случае отсутствия соответствующего правового акта – 0)</t>
  </si>
  <si>
    <t>Факт проведения мониторинга деятельности или качества финансового менеджмента муниципальных бюджетных и автономных учреждений муниципального округа, в отношении которых главный администратор средств бюджета осуществляет функции и полномочия учредителя</t>
  </si>
  <si>
    <t>(В случае наличия результатов проведенного мониторинга – 1, в случае отсутствия результатов проведенного мониторинга – 0)</t>
  </si>
  <si>
    <t>Наличие (отсутствие)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t>
  </si>
  <si>
    <t>(В случае наличия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 – 1, в случае отсутствия соответствующего правового акта – 0)</t>
  </si>
  <si>
    <t>Реквизиты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t>
  </si>
  <si>
    <t>Ссылка на правовой акт главного администратора средств бюджета, утверждающий порядок составления, утверждения и ведения смет подведомственных муниципальных казенных учреждений</t>
  </si>
  <si>
    <t>Наличие (отсутствие)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</si>
  <si>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(В случае наличия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составления отчетов об их исполнении – 1, в случае отсутствия соответствующего правового акта – 0)</t>
  </si>
  <si>
    <t>Реквизиты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бюджетных и автономных учреждений, в отношении которых главный администратор средств бюджета осуществляет функции и полномочия учредителя</t>
  </si>
  <si>
    <t>Ссылка на правовой акт главного администратора средств бюджета, утверждающий порядок составления и утверждения планов финансово-хозяйственной деятельности бюджетных и автономных учреждений, в отношении которых главный администратор средств бюджета осуществляет функции и полномочия учредителя</t>
  </si>
  <si>
    <t>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в общем объеме муниципальных учреждений, для которых главный администратор средств бюджета установил муниципальные задания,</t>
  </si>
  <si>
    <t>P = (R / U) x 100%</t>
  </si>
  <si>
    <t>Расчет к показателю 5.3 «Доля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в общем объеме муниципальных учреждений, для которых главный администратор средств бюджета установил муниципальные задания»</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</si>
  <si>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единиц</t>
  </si>
  <si>
    <t>U – общее количество муниципальных бюджетных и автономных учреждений, для которых главный администратор средств бюджета установил муниципальные задания, единиц</t>
  </si>
  <si>
    <t>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для которых установлены количественно измеримые финансовые санкции (штрафы, изъятия) за нарушения условий выполнения муниципальных заданий, P = (Q / V) x 100%</t>
  </si>
  <si>
    <t>Выписка из документов главного администратора средств бюджета об установлении количественно измеримых финансовых санкций (штрафов, изъятий) за нарушения условий выполнения муниципальных заданий</t>
  </si>
  <si>
    <t>Q – количество муниципальных бюджетных и автономных учреждений, для которых установлены количественно измеримые финансовые санкции (штрафы, изъятия) за нарушения условий выполнения муниципальных заданий, единиц</t>
  </si>
  <si>
    <t>V – общее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</si>
  <si>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Доля территориальных органов главного администратора средств бюджета и муниципальных учреждений, в отношении которых главный администратор средств бюджета осуществляет функции и полномочия учредителя, для руководителей которых оплата труда определяется с учетом результатов их профессиональной деятельности, P = (F / U) x 100%</t>
  </si>
  <si>
    <t>Выписка из трудовых контрактов руководителей  муниципальных учреждений, в отношении которых главный администратор средств бюджета осуществляет функции и полномочия учредителя, в которой содержатся условия назначения стимулирующих выплат с учетом результатов их профессиональной деятельности</t>
  </si>
  <si>
    <t>F –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для руководителей которых оплата труда определяется с учетом результатов их профессиональной деятельности, единиц</t>
  </si>
  <si>
    <t>U – общее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единиц</t>
  </si>
  <si>
    <t>Периодичность мониторинга выполнения муниципальных заданий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</si>
  <si>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Выписка из муниципальных заданий муниципальных бюджетных и автономных учреждений о периодичности мониторинга выполнения муниципальных заданий</t>
  </si>
  <si>
    <t>В случае проведения ежемесячного мониторинга выполнения муниципальных заданий – 3, в случае проведения ежеквартального мониторинга выполнения муниципальных заданий – 2, в случае проведения ежегодного мониторинга выполнения муниципальных заданий – 1, в случае отсутствия мониторинга выполнения муниципальных заданий – 0</t>
  </si>
  <si>
    <t>Наличие (отсутствие) нормативного правового акта, утверждающего значения нормативных затрат на оказание муниципальных услуг (выполнение муниципальных работ), P = (R / Y) x 100%</t>
  </si>
  <si>
    <t>Реквизиты нормативного правового акта, утверждающего значения нормативных затрат на оказание муниципальных услуг (выполнение муниципальных работ)</t>
  </si>
  <si>
    <t>Ссылка на нормативный правовой акт, утверждающий значения нормативных затрат на оказание муниципальных услуг (выполнение муниципальных работ)</t>
  </si>
  <si>
    <t>R – количество муниципальных услуг и работ из Муниципального перечня (классификатора) муниципальных (муниципальных) услуг и работ (далее – муниципальный перечень), включенных в государственное задание, по которым нормативным правовым актом утверждены значения нормативных затрат на оказание муниципальных услуг (выполнение муниципальных работ), единиц</t>
  </si>
  <si>
    <t>Y – общее количество муниципальных услуг (работ) из муниципального перечня, включенных в муниципальное задание, единиц</t>
  </si>
  <si>
    <t>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t>
  </si>
  <si>
    <t>Расчет к показателю 5.8 «Доля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</si>
  <si>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 единиц</t>
  </si>
  <si>
    <t>U – общее количество муниципальных учреждений, в отношении которых главный администратор средств бюджета осуществляет функции и полномочия учредителя, единиц</t>
  </si>
  <si>
    <t>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t>
  </si>
  <si>
    <t>Расчет к показателю 5.9 «Доля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</si>
  <si>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 единиц</t>
  </si>
  <si>
    <t>Размещение на официальных сайтах главных администраторов средств бюджета в информационно-телекоммуникационной сети «Интернет» отчетов о реализации муниципальных программ</t>
  </si>
  <si>
    <t>Реквизиты нормативного правового акта, утверждающего муниципальную программу</t>
  </si>
  <si>
    <t>Ссылки на размещение на официальном сайте главного администратора средств бюджета в информационно-телекоммуникационной сети «Интернет» отчетов о реализации муниципальной программы  за I полугодие отчетного финансового года, за отчетный финансовый год</t>
  </si>
  <si>
    <t>В случае размещения на официальном сайте главного администратора средств бюджета в информационно-телекоммуникационной сети «Интернет» отчетов о реализации муниципальных программ за I полугодие отчетного финансового года – 1, в случае отсутствия – 0</t>
  </si>
  <si>
    <t>В случае размещения на официальном сайте главного администратора средств бюджета в информационно-телекоммуникационной сети «Интернет» отчетов о реализации муниципальных программ  за отчетный финансовый год – 1, в случае отсутствия – 0</t>
  </si>
  <si>
    <t>Доля муниципальных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муниципальные задания на отчетный финансовый год и на плановый период (в процентах от общего количества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t>
  </si>
  <si>
    <t>Расчет к показателям 6.3 – 6.7 раздела 6 «Обеспечение публичности и открытости информации о деятельности главного администратора средств бюджета в сфере управления муниципальными финансами, а также информации о деятельности муниципальных учреждений»</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</si>
  <si>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муниципальные задания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</si>
  <si>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</si>
  <si>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Доля муниципальных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планы финансово-хозяйственной деятельности на отчетный финансовый год и на плановый период (в процентах от общего количества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</si>
  <si>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планы финансово-хозяйственной деятельности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</si>
  <si>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Доля муниципальных казенных учреждений, разместивших на официальном сайте Российской Федерации для размещения информации о муниципальных (муниципальных) учреждениях (www.bus.gov.ru) показатели бюджетной сметы на отчетный финансовый год и на плановый период (в процентах от общего количества муниципальных казенных учреждений, в отношении которых главный администратор средств бюджета осуществляет функции и полномочия учредителя), %</t>
  </si>
  <si>
    <t>R – количество муниципальных казенных учреждений, в отношении которых главный администратор средств бюджета осуществляет функции и полномочия учредителя, разместивших показатели бюджетной сметы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</si>
  <si>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казенных учреждений, в отношении которых главный администратор средств бюджета осуществляет функции и полномочия учредителя, единиц</t>
  </si>
  <si>
    <t>Доля муниципальных казенных,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отчеты о результатах деятельности и об использовании закрепленного за ними муниципального имущества за отчетный финансовый год (в процентах от общего количества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t>
  </si>
  <si>
    <t>Расчет к показателям 6.3 – 6.7 раздела 6 «Обеспечение публичности и открытости информации о деятельности главного администратора средств бюджета в сфере управления муниципальными  финансами, а также информации о деятельности муниципальных учреждений»</t>
  </si>
  <si>
    <t>R –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отчеты о результатах деятельности и об использовании закрепленного за ними муниципального имущества за отчетный финансовый год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</si>
  <si>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</si>
  <si>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r>
      <t>Доля муниципальных казенных,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баланс учреждения (</t>
    </r>
    <r>
      <rPr>
        <sz val="10"/>
        <color rgb="FF0000FF"/>
        <rFont val="Times New Roman"/>
        <family val="1"/>
        <charset val="204"/>
      </rPr>
      <t>форма 0503130</t>
    </r>
    <r>
      <rPr>
        <sz val="10"/>
        <color theme="1"/>
        <rFont val="Times New Roman"/>
        <family val="1"/>
        <charset val="204"/>
      </rPr>
      <t xml:space="preserve"> – для казенных учреждений; </t>
    </r>
    <r>
      <rPr>
        <sz val="10"/>
        <color rgb="FF0000FF"/>
        <rFont val="Times New Roman"/>
        <family val="1"/>
        <charset val="204"/>
      </rPr>
      <t>форма 0503730</t>
    </r>
    <r>
      <rPr>
        <sz val="10"/>
        <color theme="1"/>
        <rFont val="Times New Roman"/>
        <family val="1"/>
        <charset val="204"/>
      </rPr>
      <t xml:space="preserve"> – для бюджетных и автономных учреждений) за отчетный финансовый год (в процентах от общего количества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t>
    </r>
  </si>
  <si>
    <r>
      <t>R –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баланс учреждения (</t>
    </r>
    <r>
      <rPr>
        <sz val="10"/>
        <color rgb="FF0000FF"/>
        <rFont val="Times New Roman"/>
        <family val="1"/>
        <charset val="204"/>
      </rPr>
      <t>форма 0503130</t>
    </r>
    <r>
      <rPr>
        <sz val="10"/>
        <color theme="1"/>
        <rFont val="Times New Roman"/>
        <family val="1"/>
        <charset val="204"/>
      </rPr>
      <t xml:space="preserve"> – для казенных учреждений; </t>
    </r>
    <r>
      <rPr>
        <sz val="10"/>
        <color rgb="FF0000FF"/>
        <rFont val="Times New Roman"/>
        <family val="1"/>
        <charset val="204"/>
      </rPr>
      <t>форма 0503730</t>
    </r>
    <r>
      <rPr>
        <sz val="10"/>
        <color theme="1"/>
        <rFont val="Times New Roman"/>
        <family val="1"/>
        <charset val="204"/>
      </rPr>
      <t xml:space="preserve"> – для бюджетных и автономных учреждений) за отчетный финансовый год на официальном сайте Российской Федерации для размещения информации о муниципальных (муниципальных) учреждениях (www.bus.gov.ru), единиц</t>
    </r>
  </si>
  <si>
    <t>Значение показателя                                                       793</t>
  </si>
  <si>
    <t>Значение показателя                                                       794</t>
  </si>
  <si>
    <t>Значение показателя                                                       796</t>
  </si>
  <si>
    <t>Значение показателя                                                       800</t>
  </si>
  <si>
    <t>N п/п</t>
  </si>
  <si>
    <t>Главные администраторы средств бюджета, для которых применяется показатель</t>
  </si>
  <si>
    <t>Расчет показателя</t>
  </si>
  <si>
    <t>Количество баллов</t>
  </si>
  <si>
    <t>Качество бюджетного планирования</t>
  </si>
  <si>
    <t>Соблюдение срока представления реестра расходных обязательств главного распорядителя средств бюджета* (далее - реестр расходных обязательств) в Управление финансов**</t>
  </si>
  <si>
    <t>Все главные администраторы средств бюджета</t>
  </si>
  <si>
    <t>Р - количество календарных дней отклонения даты регистрации в Управлении финансов сопроводительного письма главного администратора средств бюджета, к которому приложен реестр расходных обязательств на очередной финансовый год и плановый период, от даты представления реестра расходных обязательств, установленной Администрацией муниципального округа***</t>
  </si>
  <si>
    <t>Отклонений нет</t>
  </si>
  <si>
    <t>Отклонение 1 - 3 календарных дня</t>
  </si>
  <si>
    <t>Отклонение 4 - 5 календарных дней</t>
  </si>
  <si>
    <t>Отклонение более 5 календарных дней</t>
  </si>
  <si>
    <t>Полнота отражения в реестре расходных обязательств сведений о расходных обязательствах, предусмотренных формой реестра, утвержденной Администрацией муниципального округа</t>
  </si>
  <si>
    <r>
      <t>Р = (1 - N</t>
    </r>
    <r>
      <rPr>
        <vertAlign val="subscript"/>
        <sz val="10"/>
        <color theme="1"/>
        <rFont val="Times New Roman"/>
        <family val="1"/>
        <charset val="204"/>
      </rPr>
      <t>0</t>
    </r>
    <r>
      <rPr>
        <sz val="10"/>
        <color theme="1"/>
        <rFont val="Times New Roman"/>
        <family val="1"/>
        <charset val="204"/>
      </rPr>
      <t xml:space="preserve"> / N) x 100%,</t>
    </r>
  </si>
  <si>
    <t>где</t>
  </si>
  <si>
    <r>
      <t>N</t>
    </r>
    <r>
      <rPr>
        <vertAlign val="subscript"/>
        <sz val="10"/>
        <color theme="1"/>
        <rFont val="Times New Roman"/>
        <family val="1"/>
        <charset val="204"/>
      </rPr>
      <t>0</t>
    </r>
    <r>
      <rPr>
        <sz val="10"/>
        <color theme="1"/>
        <rFont val="Times New Roman"/>
        <family val="1"/>
        <charset val="204"/>
      </rPr>
      <t xml:space="preserve"> - количество расходных обязательств главного администратора средств бюджета на очередной финансовый год, для которых не указано хотя бы одно из следующих полей:</t>
    </r>
  </si>
  <si>
    <t>реквизиты, срок действия нормативного правового акта, являющегося основанием для возникновения расходного обязательства, коды классификации расходов бюджета, по которым предусмотрены ассигнования на исполнение расходного обязательства;</t>
  </si>
  <si>
    <t>N - общее количество расходных обязательств главного администратора средств бюджета, подлежащих исполнению в очередном финансовом году</t>
  </si>
  <si>
    <t>95% и более, но менее 100%</t>
  </si>
  <si>
    <t>90% и более, но менее 95%</t>
  </si>
  <si>
    <t>Менее 90%</t>
  </si>
  <si>
    <t>Полнота отражения в реестре расходных обязательств бюджетных ассигнований, предусмотренных главному администратору средств бюджета в бюджете муниципального округа на очередной финансовый год</t>
  </si>
  <si>
    <r>
      <t>Р = (S</t>
    </r>
    <r>
      <rPr>
        <vertAlign val="subscript"/>
        <sz val="10"/>
        <color theme="1"/>
        <rFont val="Times New Roman"/>
        <family val="1"/>
        <charset val="204"/>
      </rPr>
      <t>1</t>
    </r>
    <r>
      <rPr>
        <sz val="10"/>
        <color theme="1"/>
        <rFont val="Times New Roman"/>
        <family val="1"/>
        <charset val="204"/>
      </rPr>
      <t xml:space="preserve"> / S) x 100%,</t>
    </r>
  </si>
  <si>
    <r>
      <t>S</t>
    </r>
    <r>
      <rPr>
        <vertAlign val="subscript"/>
        <sz val="10"/>
        <color theme="1"/>
        <rFont val="Times New Roman"/>
        <family val="1"/>
        <charset val="204"/>
      </rPr>
      <t>1</t>
    </r>
    <r>
      <rPr>
        <sz val="10"/>
        <color theme="1"/>
        <rFont val="Times New Roman"/>
        <family val="1"/>
        <charset val="204"/>
      </rPr>
      <t xml:space="preserve"> - объем бюджетных ассигнований на реализацию расходных обязательств главного администратора средств бюджета на очередной финансовый год, представленных в реестре расходных обязательств, тыс. рублей;</t>
    </r>
  </si>
  <si>
    <t>S - объем бюджетных ассигнований, предусмотренных главному администратору средств бюджета решением о бюджете муниципального округа на очередной финансовый год, тыс. рублей</t>
  </si>
  <si>
    <t>Наличие пояснительной записки к реестру расходных обязательств</t>
  </si>
  <si>
    <t>В случае наличия пояснительной записки к реестру расходных обязательств - 2, в случае отсутствия пояснительной записки к реестру расходных обязательств - 0</t>
  </si>
  <si>
    <t>Представлена</t>
  </si>
  <si>
    <t>Не представлена</t>
  </si>
  <si>
    <t>Соблюдение срока представления предварительных объемов бюджетных ассигнований (бюджетной заявки) (далее - бюджетная заявка) на очередной финансовый год и плановый период в Управлении финансов</t>
  </si>
  <si>
    <t xml:space="preserve">Р - количество календарных дней отклонения даты регистрации в Управлении финансов сопроводительного письма руководителя (заместителя руководителя) субъекта бюджетного планирования, к которому приложена бюджетная заявка главного администратора средств бюджета на очередной финансовый год и плановый период, соответствующая установленным требованиям, от даты представления бюджетной заявки, установленной  Администрацией муниципального округа </t>
  </si>
  <si>
    <t>Наличие расчетов к обоснованиям объема бюджетных ассигнований на исполнение расходного обязательства</t>
  </si>
  <si>
    <r>
      <t>S</t>
    </r>
    <r>
      <rPr>
        <vertAlign val="subscript"/>
        <sz val="10"/>
        <color theme="1"/>
        <rFont val="Times New Roman"/>
        <family val="1"/>
        <charset val="204"/>
      </rPr>
      <t>1</t>
    </r>
    <r>
      <rPr>
        <sz val="10"/>
        <color theme="1"/>
        <rFont val="Times New Roman"/>
        <family val="1"/>
        <charset val="204"/>
      </rPr>
      <t xml:space="preserve"> - объем бюджетных ассигнований на очередной финансовый год на реализацию расходных обязательств, представленных в бюджетной заявке на очередной финансовый год, к обоснованиям которых представлены расчеты, тыс. рублей;</t>
    </r>
  </si>
  <si>
    <t>S - общий объем бюджетных ассигнований на очередной финансовый год на реализацию расходных обязательств, представленных в бюджетной заявке на очередной финансовый год, тыс. рублей</t>
  </si>
  <si>
    <t>Качество подготовки главными администраторами средств бюджета обоснований бюджетных ассигнований</t>
  </si>
  <si>
    <r>
      <t>P = (S</t>
    </r>
    <r>
      <rPr>
        <vertAlign val="subscript"/>
        <sz val="10"/>
        <color theme="1"/>
        <rFont val="Times New Roman"/>
        <family val="1"/>
        <charset val="204"/>
      </rPr>
      <t>1</t>
    </r>
    <r>
      <rPr>
        <sz val="10"/>
        <color theme="1"/>
        <rFont val="Times New Roman"/>
        <family val="1"/>
        <charset val="204"/>
      </rPr>
      <t xml:space="preserve"> / S) x 100%,</t>
    </r>
  </si>
  <si>
    <r>
      <t>S</t>
    </r>
    <r>
      <rPr>
        <vertAlign val="subscript"/>
        <sz val="10"/>
        <color theme="1"/>
        <rFont val="Times New Roman"/>
        <family val="1"/>
        <charset val="204"/>
      </rPr>
      <t>1</t>
    </r>
    <r>
      <rPr>
        <sz val="10"/>
        <color theme="1"/>
        <rFont val="Times New Roman"/>
        <family val="1"/>
        <charset val="204"/>
      </rPr>
      <t xml:space="preserve"> - количество возвращенных на доработку Управлением финансов обоснований бюджетных ассигнований, представленных главным администратором средств бюджета в целях формирования проекта бюджета муниципального округа на очередной финансовый год и плановый период;</t>
    </r>
  </si>
  <si>
    <t>S - общее количество обоснований бюджетных ассигнований, представленных главным администратором средств бюджета в Управление финансов в целях формирования проекта бюджета на очередной финансовый год и плановый период</t>
  </si>
  <si>
    <t>Более 0%, но менее 5%</t>
  </si>
  <si>
    <t>5% и более, но менее 10%</t>
  </si>
  <si>
    <t>10% и более</t>
  </si>
  <si>
    <t>Наличие утвержденной актом Администрации муниципального округа предельной штатной численности работников в разрезе муниципальных учреждений, подведомственных главному администратору средств бюджета</t>
  </si>
  <si>
    <t>Главные администраторы средств бюджета, осуществляющие функции и полномочия учредителя муниципальных  учреждений</t>
  </si>
  <si>
    <r>
      <t>Р = (Ч</t>
    </r>
    <r>
      <rPr>
        <vertAlign val="subscript"/>
        <sz val="10"/>
        <color theme="1"/>
        <rFont val="Times New Roman"/>
        <family val="1"/>
        <charset val="204"/>
      </rPr>
      <t>У</t>
    </r>
    <r>
      <rPr>
        <sz val="10"/>
        <color theme="1"/>
        <rFont val="Times New Roman"/>
        <family val="1"/>
        <charset val="204"/>
      </rPr>
      <t xml:space="preserve"> / Ч) x 100%,</t>
    </r>
  </si>
  <si>
    <t>Ч - предельная штатная численность работников муниципальных учреждений, подведомственных главному администратору средств бюджета, утвержденная Администрацией муниципального округа, в целом по учреждениям, штатных единиц;</t>
  </si>
  <si>
    <r>
      <t>Ч</t>
    </r>
    <r>
      <rPr>
        <vertAlign val="subscript"/>
        <sz val="10"/>
        <color theme="1"/>
        <rFont val="Times New Roman"/>
        <family val="1"/>
        <charset val="204"/>
      </rPr>
      <t>У</t>
    </r>
    <r>
      <rPr>
        <sz val="10"/>
        <color theme="1"/>
        <rFont val="Times New Roman"/>
        <family val="1"/>
        <charset val="204"/>
      </rPr>
      <t xml:space="preserve"> - предельная штатная численность работников муниципальных учреждений, подведомственных главному администратору средств бюджета, по которым штатная численность утверждена Администрацией муниципального округа в разрезе учреждений, штатных единиц</t>
    </r>
  </si>
  <si>
    <t>Не менее 90%, но менее 100%</t>
  </si>
  <si>
    <t>Не менее 80%, но менее 90%</t>
  </si>
  <si>
    <t>Менее 80%</t>
  </si>
  <si>
    <t>Качество исполнения бюджета</t>
  </si>
  <si>
    <t>Доля не использованных на конец отчетного финансового года бюджетных ассигнований</t>
  </si>
  <si>
    <t>P = ((БА - К) / БА) x 100%,</t>
  </si>
  <si>
    <t>БА - объем бюджетных ассигнований главного администратора средств бюджета в отчетном финансовом году согласно уточненной бюджетной росписи, тыс. рублей,</t>
  </si>
  <si>
    <t>К - кассовое исполнение расходов главного администратора средств бюджета в отчетном финансовом году, тыс. рублей</t>
  </si>
  <si>
    <t>Не более 1%</t>
  </si>
  <si>
    <t>Не более 5%, но более 1%</t>
  </si>
  <si>
    <t>Не более 10%, но более 5%</t>
  </si>
  <si>
    <t>Не более 15%, но более 10%</t>
  </si>
  <si>
    <t>Не более 20%, но более 15%</t>
  </si>
  <si>
    <t>Более 20%</t>
  </si>
  <si>
    <t>Отклонение фактических поступлений налоговых и неналоговых доходов, администрируемых главными администраторами доходов бюджета муниципального округа (далее - главные администраторы доходов), от первоначального плана</t>
  </si>
  <si>
    <t>Главные администраторы доходов</t>
  </si>
  <si>
    <t>P = ((D - G) / G) x 100%,</t>
  </si>
  <si>
    <t>D - фактическое исполнение налоговых и неналоговых доходов, администрируемых главными администраторами доходов бюджета, тыс. рублей,</t>
  </si>
  <si>
    <t>G - первоначальный план по налоговым и неналоговым доходам, администрируемым главными администраторами доходов бюджета, тыс. рублей</t>
  </si>
  <si>
    <t>Не более 5%</t>
  </si>
  <si>
    <t>Более 15%</t>
  </si>
  <si>
    <t>Среднее количество изменений в сводную бюджетную роспись (за исключением изменений, связанных с внесением изменений в решение о бюджете, поступлением и распределением межбюджетных трансфертов из  других бюджетов бюджетной системы РФ, безвозмездных поступлений от физических и юридических лиц, имеющих целевое назначение, распределением средств резервного фонда Администрации муниципального округа и других резервов, предусмотренных для распределения между главными администраторами средств бюджета)</t>
  </si>
  <si>
    <t>P = (K / (N + 1),</t>
  </si>
  <si>
    <t>K - количество уведомлений об изменении сводной бюджетной росписи главного администратора средств бюджета (за исключением изменений, связанных с внесением изменений в закон о бюджете, поступлением и распределением межбюджетных трансфертов из других бюджетов бюджетной системы РФ, безвозмездных поступлений от физических и юридических лиц, имеющих целевое назначение, распределением средств резервного фонда Администрации муниципального округа и других резервов, предусмотренных для распределения между главными администраторами средств бюджета), единиц,</t>
  </si>
  <si>
    <t>N -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единиц</t>
  </si>
  <si>
    <t>Не более 16 изменений в год в среднем на 1 главного администратора средств бюджета и  муниципальное учреждение, в отношении которого главный администратор средств бюджета осуществляет функции и полномочия учредителя</t>
  </si>
  <si>
    <t>Не более 20 изменений в год в среднем на 1 главного администратора средств бюджета и  муниципальное учреждение, в отношении которого главный администратор средств бюджета осуществляет функции и полномочия учредителя, но более 16</t>
  </si>
  <si>
    <t>Не более 24 изменений в год в среднем на 1 главного администратора средств бюджета и  муниципальное учреждение, в отношении которого главный администратор средств бюджета осуществляет функции и полномочия учредителя, но более 20</t>
  </si>
  <si>
    <t>Более 24 изменений в год в среднем на 1 главного администратора средств бюджета и  муниципальное учреждение, в отношении которого главный администратор средств бюджета осуществляет функции и полномочия учредителя</t>
  </si>
  <si>
    <t>Доля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t>
  </si>
  <si>
    <r>
      <t>P = (Z</t>
    </r>
    <r>
      <rPr>
        <vertAlign val="subscript"/>
        <sz val="10"/>
        <color theme="1"/>
        <rFont val="Times New Roman"/>
        <family val="1"/>
        <charset val="204"/>
      </rPr>
      <t>1</t>
    </r>
    <r>
      <rPr>
        <sz val="10"/>
        <color theme="1"/>
        <rFont val="Times New Roman"/>
        <family val="1"/>
        <charset val="204"/>
      </rPr>
      <t xml:space="preserve"> / Z) x 100%, где:</t>
    </r>
  </si>
  <si>
    <t>Z1 - стоимость контрактов, заключенных по результатам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в том числе муниципальными казенными, бюджетными и автономными учреждениями, в отношении которых главный администратор средств бюджета осуществляет функции и полномочия учредителя, тыс. рублей;</t>
  </si>
  <si>
    <t>Z - стоимость контрактов, заключенных по результатам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в том числе муниципальными казенными, бюджетными и автономными учреждениями, в отношении которых главный администратор средств бюджета осуществляет функции и полномочия учредителя, тыс. рублей</t>
  </si>
  <si>
    <t>50% и более</t>
  </si>
  <si>
    <t>30% и более, но менее 50%</t>
  </si>
  <si>
    <t>10% и более, но менее 30%</t>
  </si>
  <si>
    <t>Менее 10%</t>
  </si>
  <si>
    <t>Доля расходов, осуществляемых в рамках реализации муниципальных программ (подпрограмм), в общем объеме расходов главного администратора средств бюджета в отчетном финансовом году</t>
  </si>
  <si>
    <t>Главные администраторы средств бюджета, являющиеся ответственными исполнителями муниципальных программ (подпрограмм)</t>
  </si>
  <si>
    <t>P = (A / B) x 100%,</t>
  </si>
  <si>
    <t>где:</t>
  </si>
  <si>
    <t>A - кассовые расходы главного администратора средств бюджета в рамках муниципальных  программ (подпрограмм) в отчетном финансовом году, тыс. рублей;</t>
  </si>
  <si>
    <t>B - общий объем кассовых расходов главного администратора средств бюджета за счет средств бюджета муниципального округа в отчетном финансовом году, тыс. рублей</t>
  </si>
  <si>
    <t>95% и более</t>
  </si>
  <si>
    <t>80% и более, но менее 90%</t>
  </si>
  <si>
    <t>Эффективность управления главным администратором средств бюджета просроченной кредиторской задолженностью</t>
  </si>
  <si>
    <t>P = (З / К) x 100%,</t>
  </si>
  <si>
    <t>З - просроченная кредиторская задолженность главного администратора средств бюджета, по состоянию на конец отчетного финансового года, тыс. рублей;</t>
  </si>
  <si>
    <t>более 0%, но менее 0,15%</t>
  </si>
  <si>
    <t>0,15% и более, но менее 0,2%</t>
  </si>
  <si>
    <t>0,2% и более</t>
  </si>
  <si>
    <t>Эффективность управления главным администратором средств бюджета просроченной кредиторской задолженностью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образовавшейся за счет субсидий на финансовое обеспечение выполнения муниципального задания, субсидий на иные цели, субсидий на осуществление капитальных вложений</t>
  </si>
  <si>
    <t>Главные администраторы средств бюджета, осуществляющие функции и полномочия учредителя муниципальных бюджетных и автономных учреждений</t>
  </si>
  <si>
    <t>P = (З / К) x 100%, где:</t>
  </si>
  <si>
    <t>З - просроченная кредиторская задолженность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по состоянию на конец отчетного финансового года, тыс. рублей;</t>
  </si>
  <si>
    <t>более 0%, но менее 0,4%</t>
  </si>
  <si>
    <t>0,4% и более, но менее 1%</t>
  </si>
  <si>
    <t>1% и более</t>
  </si>
  <si>
    <t>Доля нецелевых расходов, выявленных в результате контрольных мероприятий (в том числе в подведомственной сети), проведенных органами муниципального финансового контроля муниципального округа, в общем объеме проверенных расходов в отчетном году</t>
  </si>
  <si>
    <t>P = (W / L) x 100%,</t>
  </si>
  <si>
    <t>W - сумма нецелевых расходов,</t>
  </si>
  <si>
    <t>выявленных в результате контрольных мероприятий, проведенных органами муниципального финансового контроля муниципального округа в отчетном году, тыс. рублей;</t>
  </si>
  <si>
    <t>L - общий объем проверенных органами муниципального финансового контроля муниципального округа расходов в отчетном году, тыс. рублей</t>
  </si>
  <si>
    <t>менее 0,5%</t>
  </si>
  <si>
    <t>0,5% и более, но менее 1%</t>
  </si>
  <si>
    <t>1% и более, но менее 2%</t>
  </si>
  <si>
    <t>2% или более</t>
  </si>
  <si>
    <t>Доля неэффективных расходов, выявленных в результате контрольных мероприятий (в том числе в подведомственной сети), проведенных органами муниципального финансового контроля муниципального округа, в общем объеме проверенных расходов в отчетном году</t>
  </si>
  <si>
    <t>P = (E / L) x 100%,</t>
  </si>
  <si>
    <t>E - сумма неэффективных расходов, выявленных в результате контрольных мероприятий, проведенных органами муниципального финансового контроля муниципального округа в отчетном году, тыс. рублей;</t>
  </si>
  <si>
    <t>менее 2%</t>
  </si>
  <si>
    <t>Соблюдение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</si>
  <si>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В случае отсутствия жалоб на действия (бездействие) заказчиков, должностных лиц заказчиков в Управление финансов, признанных обоснованными - 3, в случае наличия от 1 до 2 жалоб на действия (бездействие) заказчиков, должностных лиц заказчиков в Управление финансов, признанных обоснованными - 2, в случае наличия от 3 до 4 жалоб на действия (бездействие) заказчиков, должностных лиц заказчиков в Управление финансов, признанных обоснованными - 1, в случае наличия 5 и более жалоб на действия (бездействие) заказчиков, должностных лиц заказчиков в Управление финансов, признанных обоснованными - 0</t>
  </si>
  <si>
    <t>Отсутствие жалоб</t>
  </si>
  <si>
    <t>Наличие от 1 до 2 жалоб</t>
  </si>
  <si>
    <t>Наличие от 3 до 4 жалоб</t>
  </si>
  <si>
    <t>Наличие 5 и более жалоб</t>
  </si>
  <si>
    <t>Наличие правовых актов, обеспечивающих проведение мониторинга деятельности или качества финансового менеджмента муниципальных бюджетных и автономных учреждений муниципального округа, содержащих показатели, отражающие:</t>
  </si>
  <si>
    <t>1) состояние финансовой дисциплины;</t>
  </si>
  <si>
    <t>2) качество плана финансово-хозяйственной деятельности;</t>
  </si>
  <si>
    <t>3) степени выполнения плана финансово-хозяйственной деятельности за отчетный период;</t>
  </si>
  <si>
    <t>4) выполнение муниципального задания за отчетный период, в том числе по натуральным и стоимостным показателям;</t>
  </si>
  <si>
    <t>5) причины возникновения остатков по субсидиям на финансовое обеспечение муниципального задания на конец отчетного периода;</t>
  </si>
  <si>
    <t>6) полноту, достоверность составления и своевременность представления отчетности (бухгалтерской, отчетов о результатах деятельности муниципальных бюджетных и автономных учреждений муниципального округа и использовании закрепленного за учреждением имущества и т.д.);</t>
  </si>
  <si>
    <t>7) качество ведения учетной политики и/или управленческого (аналитического) учета</t>
  </si>
  <si>
    <t>Правовой акт утвержден, все показатели описаны в правовом акте; мониторинг проводится</t>
  </si>
  <si>
    <t>Правовой акт утвержден, не менее шести показателей описаны в правовом акте; мониторинг проводится</t>
  </si>
  <si>
    <t>Правовой акт утвержден, не менее четырех показателей описаны в правовом акте; мониторинг проводится</t>
  </si>
  <si>
    <t>Правовой акт утвержден, не менее двух показателей описаны в правовом акте; мониторинг проводится</t>
  </si>
  <si>
    <t>Правовой акт утвержден; мониторинг не проводится</t>
  </si>
  <si>
    <t>Правовой акт не утвержден; мониторинг не проводится</t>
  </si>
  <si>
    <t>Качество ведения бюджетного (бухгалтерского) учета и составления бюджетной (бухгалтерской) отчетности</t>
  </si>
  <si>
    <t>Своевременность сдачи бюджетной и бухгалтерской отчетности в управление финансов</t>
  </si>
  <si>
    <t>Количество дней отклонения от сроков представления бюджетной и бухгалтерской отчетности за отчетный финансовый год в Управление финансов</t>
  </si>
  <si>
    <t>В срок сданы все формы в составе отчетности</t>
  </si>
  <si>
    <t>Отклонения от сроков представления форм бюджетной и бухгалтерской отчетности (позже срока) - 1 рабочий день</t>
  </si>
  <si>
    <t>Отклонения от сроков представления форм бюджетной и бухгалтерской отчетности (позже срока) - более 1 рабочего дня</t>
  </si>
  <si>
    <t>Качество бюджетной и бухгалтерской отчетности, представляемой главным администратором средств бюджета в управление финансов</t>
  </si>
  <si>
    <t>Качество представленной бюджетной и бухгалтерской отчетности за отчетный финансовый год определяется по количеству фактов выявленных нарушений соответствия требованиям, установленным Межрегиональным операционным управлением федерального казначейства (далее - МОУ ФК), к составлению и представлению бюджетной (бухгалтерской) отчетности. Основание - протокол контроля МОУ ФК</t>
  </si>
  <si>
    <t>Вся отчетность представлена с соблюдением установленных требований</t>
  </si>
  <si>
    <t>Отчетность представлена с наличием 1 факта нарушения соответствия установленным требованиям</t>
  </si>
  <si>
    <t>Отчетность представлена с наличием более 1 факта нарушения соответствия установленным требованиям</t>
  </si>
  <si>
    <t>Качество организации и осуществления финансового контроля</t>
  </si>
  <si>
    <t>Наличие (отсутствие) в структуре главного администратора средств бюджета подразделения по осуществлению финансового контроля либо специалистов, на которых возложена обязанность по проведению контрольных мероприятий</t>
  </si>
  <si>
    <t>Главные администраторы средств бюджета, осуществляющие функции и полномочия учредителя муниципальных учреждений и (или) предоставляющие межбюджетные трансферты</t>
  </si>
  <si>
    <t>В случае наличия в структуре главного администратора средств бюджета подразделения по осуществлению финансового контроля или специалистов, на которых возложена обязанность по проведению контрольных мероприятий - 2, в случае отсутствия в структуре главного администратора средств бюджета подразделения по осуществлению финансового контроля или специалистов, на которых возложена обязанность по проведению контрольных мероприятий - 0</t>
  </si>
  <si>
    <t>В структуре главного администратора средств бюджета присутствует подразделение по осуществлению финансового контроля или специалисты, на которых возложена обязанность по проведению контрольных мероприятий</t>
  </si>
  <si>
    <t>В структуре главного администратора средств бюджета отсутствует подразделение по осуществлению финансового контроля или специалисты, на которых возложена обязанность по проведению контрольных мероприятий</t>
  </si>
  <si>
    <t>Доля муниципальных учреждений, в отношении которых главный администратор средств бюджета осуществляет функции и полномочия учредителя, в которых главный администратор средств бюджета провел контрольные мероприятия в отчетном году, в общем количестве  муниципальных учреждений, в отношении которых главный администратор средств бюджета осуществляет функции и полномочия учредителя</t>
  </si>
  <si>
    <t>Главные администраторы средств бюджета, осуществляющие функции и полномочия учредителя муниципальных учреждений</t>
  </si>
  <si>
    <t>P = (R / U) x 100%,</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</si>
  <si>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главный администратор средств бюджета провел контрольные мероприятия в отчетном году, единиц,</t>
  </si>
  <si>
    <t>U - общее количество  муниципальных учреждений, в отношении которых главный администратор средств бюджета осуществляет функции и полномочия учредителя, единиц</t>
  </si>
  <si>
    <t>Контрольными мероприятиями в отчетном году охвачено 50% и более  муниципальных учреждений</t>
  </si>
  <si>
    <t>Контрольными мероприятиями в отчетном году охвачено от 25% до 50%  муниципальных учреждений</t>
  </si>
  <si>
    <t>Контрольными мероприятиями в отчетном году охвачено менее 25%  муниципальных учреждений</t>
  </si>
  <si>
    <t>Доля  муниципальных учреждений, в отношении которых главный администратор средств бюджета осуществляет функции и полномочия учредителя, должностные лица которых привлечены к ответственности по результатам проведенных контрольных мероприятий, в общем количестве  муниципальных учреждений, в которых по результатам контрольных мероприятий установлены нарушения</t>
  </si>
  <si>
    <t>R - количество  муниципальных учреждений, в отношении которых главный администратор средств бюджета осуществляет функции и полномочия учредителя, должностные лица которых привлечены к ответственности по результатам проведенных контрольных мероприятий, единиц,</t>
  </si>
  <si>
    <t>U - общее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по результатам контрольных мероприятий установлены нарушения, единиц</t>
  </si>
  <si>
    <t>Должностные лица привлечены к ответственности более чем в 80% случаев</t>
  </si>
  <si>
    <t>Должностные лица привлечены к ответственности в 30 - 80% случаев</t>
  </si>
  <si>
    <t>Должностные лица привлечены к ответственности менее чем в 30% случаев</t>
  </si>
  <si>
    <t>Своевременность представления в Управление  финансов  отчета по контрольно-ревизионной работе</t>
  </si>
  <si>
    <t>В случае своевременного представления всех отчетов по контрольно-ревизионной работе (за I, II, III и IV кварталы отчетного года) - 2, в случае своевременного представления 3 из 4 отчетов по контрольно-ревизионной работе - 1,5, в случае своевременного представления 2 из 4 отчетов по контрольно-ревизионной работе - 1, в случае своевременного представления 1 и менее отчета по контрольно-ревизионной работе - 0</t>
  </si>
  <si>
    <t>Своевременно представлены все отчеты</t>
  </si>
  <si>
    <t>Своевременно представлены 3 отчета из 4</t>
  </si>
  <si>
    <t>Своевременно представлены 2 отчета из 4</t>
  </si>
  <si>
    <t>Своевременно представлен 1 отчет и менее</t>
  </si>
  <si>
    <t>Своевременность исполнения представлений и предписаний Управления финансов, выданных по результатам проведенных контрольных мероприятий</t>
  </si>
  <si>
    <t>В случае отсутствия выданного Управлением финансов представления и (или) предписания, срок исполнения по которому наступил в отчетном финансовом году - 1;</t>
  </si>
  <si>
    <t>в случае исполнения в установленный срок выданного Управлением финансов представления и (или) предписания - 1;</t>
  </si>
  <si>
    <t>в случае нарушения в отчетном финансовом году срока исполнения выданного Управлением финансов представления и (или) предписания - 0</t>
  </si>
  <si>
    <t>Представление и (или) предписание отсутствует или исполнено в установленный срок</t>
  </si>
  <si>
    <t>Исполнение представления и (или) предписания нарушено на срок до 1 месяца</t>
  </si>
  <si>
    <t>Исполнение представления и (или) предписания нарушено на срок от 1 месяца до 3 месяцев (включительно)</t>
  </si>
  <si>
    <t>Исполнение представления и (или) предписания нарушено на срок от 3 месяцев до 6 месяцев (включительно)</t>
  </si>
  <si>
    <t>Исполнение представления и (или) предписания нарушено на срок более 6 месяцев</t>
  </si>
  <si>
    <t>Достоверность отчета по контрольно-ревизионной работе, представленного в Управление финансов</t>
  </si>
  <si>
    <t>В случае представления достоверного отчета по контрольно-ревизионной работе - 2, в случае представления недостоверного отчета по контрольно-ревизионной работе - 0</t>
  </si>
  <si>
    <t>Отчет по контрольно-ревизионной работе представлен достоверный</t>
  </si>
  <si>
    <t>Отчет по контрольно-ревизионной работе представлен недостоверный</t>
  </si>
  <si>
    <t>Отсутствие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финансовом году</t>
  </si>
  <si>
    <t>Соответствующие уведомления не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</si>
  <si>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Соответствующие уведомления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</si>
  <si>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Отсутствие расходов, взысканных с главного администратора средств бюджета и его подведомственных учреждений в соответствии с решениями налоговых органов</t>
  </si>
  <si>
    <t>В случае отсутствия расходов, взысканных с главного администратора средств бюджета и его подведомственных учреждений в соответствии с решениями налоговых органов в отчетном финансовом году - 3;</t>
  </si>
  <si>
    <t>в случае наличия расходов, взысканных с главного администратора средств бюджета и его подведомственных учреждений в соответствии с решениями налоговых органов в отчетном финансовом году - 0</t>
  </si>
  <si>
    <t>Отсутствие расходов в соответствии с решениями налоговых органов</t>
  </si>
  <si>
    <t>Наличие расходов в соответствии с решениями налоговых органов</t>
  </si>
  <si>
    <t>Исполнение судебных решений по денежным обязательствам главных администраторов средств бюджета</t>
  </si>
  <si>
    <r>
      <t>Р = (S</t>
    </r>
    <r>
      <rPr>
        <vertAlign val="subscript"/>
        <sz val="10"/>
        <color theme="1"/>
        <rFont val="Times New Roman"/>
        <family val="1"/>
        <charset val="204"/>
      </rPr>
      <t>1</t>
    </r>
    <r>
      <rPr>
        <sz val="10"/>
        <color theme="1"/>
        <rFont val="Times New Roman"/>
        <family val="1"/>
        <charset val="204"/>
      </rPr>
      <t xml:space="preserve"> / S</t>
    </r>
    <r>
      <rPr>
        <vertAlign val="subscript"/>
        <sz val="10"/>
        <color theme="1"/>
        <rFont val="Times New Roman"/>
        <family val="1"/>
        <charset val="204"/>
      </rPr>
      <t>0</t>
    </r>
    <r>
      <rPr>
        <sz val="10"/>
        <color theme="1"/>
        <rFont val="Times New Roman"/>
        <family val="1"/>
        <charset val="204"/>
      </rPr>
      <t>) x 100%,</t>
    </r>
  </si>
  <si>
    <r>
      <t>S</t>
    </r>
    <r>
      <rPr>
        <vertAlign val="subscript"/>
        <sz val="10"/>
        <color theme="1"/>
        <rFont val="Times New Roman"/>
        <family val="1"/>
        <charset val="204"/>
      </rPr>
      <t>1</t>
    </r>
    <r>
      <rPr>
        <sz val="10"/>
        <color theme="1"/>
        <rFont val="Times New Roman"/>
        <family val="1"/>
        <charset val="204"/>
      </rPr>
      <t xml:space="preserve"> - сумма, подлежащая взысканию по неисполненным исполнительным документам главного администратора средств бюджета за счет средств бюджета муниципального округа по состоянию на 1 января года, следующего за отчетным финансовым годом, тыс. рублей;</t>
    </r>
  </si>
  <si>
    <r>
      <t>S</t>
    </r>
    <r>
      <rPr>
        <vertAlign val="subscript"/>
        <sz val="10"/>
        <color theme="1"/>
        <rFont val="Times New Roman"/>
        <family val="1"/>
        <charset val="204"/>
      </rPr>
      <t>0</t>
    </r>
    <r>
      <rPr>
        <sz val="10"/>
        <color theme="1"/>
        <rFont val="Times New Roman"/>
        <family val="1"/>
        <charset val="204"/>
      </rPr>
      <t xml:space="preserve"> - сумма, подлежащая взысканию по неисполненным исполнительным документам главного администратора средств бюджета за счет средств бюджета муниципального округа по состоянию на 1 января отчетного финансового года, тыс. рублей</t>
    </r>
  </si>
  <si>
    <t>Более 0%, но менее 50%</t>
  </si>
  <si>
    <t>50% и более, но менее 100%</t>
  </si>
  <si>
    <t>100% и более</t>
  </si>
  <si>
    <t>Сумма, взысканная по исполнительным документам</t>
  </si>
  <si>
    <t>Р = (S / E) x 100%,</t>
  </si>
  <si>
    <t>S - сумма, взысканная по исполнительным документам за счет средств бюджета муниципального округа в отчетном финансовом году, тыс. рублей;</t>
  </si>
  <si>
    <t>E - кассовое исполнение расходов главного администратора средств бюджета в отчетном финансовом году, тыс. рублей</t>
  </si>
  <si>
    <t>Более 0%, но менее 0,25%</t>
  </si>
  <si>
    <t>0,25% и более, но менее 0,5%</t>
  </si>
  <si>
    <t>0,5% и более</t>
  </si>
  <si>
    <t>Качество оказания муниципальных услуг</t>
  </si>
  <si>
    <t>Наличие (отсутствие)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t>
  </si>
  <si>
    <t>Главные администраторы средств бюджета, имеющие подведомственные муниципальные казенные учреждения</t>
  </si>
  <si>
    <t>В случае наличия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 - 2, в случае отсутствия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 - 0</t>
  </si>
  <si>
    <t>Правовой акт, утверждающий порядок составления, утверждения и ведения смет подведомственных муниципальных казенных учреждений, утвержден</t>
  </si>
  <si>
    <t>Правовой акт отсутствует</t>
  </si>
  <si>
    <t>Наличие (отсутствие)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</si>
  <si>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В случае наличия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составления отчетов об их исполнении, - 2, в случае отсутствия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составления отчетов об их исполнении, - 0</t>
  </si>
  <si>
    <t>Правовой акт главного администратора средств бюджета, утверждающий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составления отчетов об их исполнении, утвержден</t>
  </si>
  <si>
    <t>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в общем объеме муниципальных учреждений, для которых главный администратор средств бюджета установил муниципальные задания</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</si>
  <si>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единиц,</t>
  </si>
  <si>
    <t>U - общее количество муниципальных бюджетных и автономных учреждений, для которых главный администратор средств бюджета установил муниципальные задания, единиц</t>
  </si>
  <si>
    <t>Менее 100%, но более 95%</t>
  </si>
  <si>
    <t>95% или менее, но более 90%</t>
  </si>
  <si>
    <t>90% или менее, но более 85%</t>
  </si>
  <si>
    <t>85% или менее</t>
  </si>
  <si>
    <t>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для которых установлены количественно измеримые финансовые санкции (штрафы, изъятия) за нарушения условий выполнения муниципальных заданий</t>
  </si>
  <si>
    <t>P = (Q / V) x 100%,</t>
  </si>
  <si>
    <t>Q - количество муниципальных бюджетных и автономных учреждений, для которых установлены количественно измеримые финансовые санкции (штрафы, изъятия) за нарушения условий</t>
  </si>
  <si>
    <t>выполнения муниципальных заданий, единиц,</t>
  </si>
  <si>
    <t>V - общее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</si>
  <si>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Менее 100%, но более 90%</t>
  </si>
  <si>
    <t>90% или менее, но более 80%</t>
  </si>
  <si>
    <t>80% или менее</t>
  </si>
  <si>
    <t>Доля территориальных органов главного администратора средств бюджета и муниципальных учреждений, в отношении которых главный администратор средств бюджета осуществляет функции и полномочия учредителя, для руководителей которых оплата труда определяется с учетом результатов их профессиональной деятельности</t>
  </si>
  <si>
    <t>Главные администраторы средств бюджета, имеющие территориальные органы, главные администраторы средств бюджета, осуществляющие функции и полномочия учредителя муниципальных учреждений</t>
  </si>
  <si>
    <t>P = (F / U) x 100%,</t>
  </si>
  <si>
    <t>F -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для руководителей которых оплата труда определяется с учетом результатов их профессиональной деятельности, единиц,</t>
  </si>
  <si>
    <t>U - общее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единиц</t>
  </si>
  <si>
    <t>80% или менее, но более 70%</t>
  </si>
  <si>
    <t>70% или менее</t>
  </si>
  <si>
    <t>В случае проведения ежемесячного мониторинга выполнения муниципальных заданий - 3, в случае проведения ежеквартального мониторинга выполнения муниципальных заданий - 2, в случае проведения ежегодного мониторинга выполнения муниципальных заданий - 1, в случае отсутствия проведения мониторинга выполнения муниципальных заданий - 0</t>
  </si>
  <si>
    <t>Мониторинг выполнения муниципальных заданий осуществляется ежемесячно</t>
  </si>
  <si>
    <t>Мониторинг выполнения муниципальных заданий осуществляется ежеквартально</t>
  </si>
  <si>
    <t>Мониторинг выполнения муниципальных заданий осуществляется ежегодно</t>
  </si>
  <si>
    <t>Мониторинг выполнения муниципальных заданий не осуществляется</t>
  </si>
  <si>
    <t>Наличие (отсутствие) нормативного правового акта, утверждающего значения нормативных затрат на оказание муниципальных услуг (выполнение муниципальных работ)</t>
  </si>
  <si>
    <t>P = (R / Y) x 100%,</t>
  </si>
  <si>
    <t>R - количество муниципальных услуг (работ) из регионального перечня (классификатора) муниципальных (муниципальных) услуг и работ (далее - Региональный перечень), включенных в муниципальное задание, по которым нормативным правовым актом утверждены значения нормативных затрат на оказание муниципальных услуг (выполнение муниципальных работ), единиц;</t>
  </si>
  <si>
    <t>Y - общее количество муниципальных услуг (работ) из Регионального перечня, включенных в муниципальное задание, единиц</t>
  </si>
  <si>
    <t>Утверждены значения нормативных затрат на оказание всех муниципальных услуг (работ) из Регионального перечня</t>
  </si>
  <si>
    <t>Утверждены значения нормативных затрат на оказание не менее 50% муниципальных услуг (работ) из Регионального перечня</t>
  </si>
  <si>
    <t>Утверждены значения нормативных затрат на оказание менее 50% муниципальных услуг (работ) из Регионального перечня</t>
  </si>
  <si>
    <t>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Администрации муниципального округа, осуществляющего функции и полномочия учредителя соответствующих учреждений</t>
  </si>
  <si>
    <t>Главные администраторы средств бюджета, имеющие подведомственные муниципальные казенные учреждения и осуществляющие функции и полномочия учредителя муниципальных бюджетных и автономных учреждений</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</si>
  <si>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главного администратора средств бюджета, единиц</t>
  </si>
  <si>
    <t>U - общее количество муниципальных учреждений, в отношении которых главный администратор средств бюджета осуществляет функции и полномочия учредителя, единиц</t>
  </si>
  <si>
    <t>Более 0%, но менее 10%</t>
  </si>
  <si>
    <t>10% или более, но менее 20%</t>
  </si>
  <si>
    <t>20% или более, но менее 30%</t>
  </si>
  <si>
    <t>30% и более</t>
  </si>
  <si>
    <t>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Администрации муниципального округа, осуществляющего функции и полномочия учредителя соответствующих учреждений</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</si>
  <si>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главного администратора средств бюджета, единиц,</t>
  </si>
  <si>
    <t>Динамика объема доходов от оказания платных муниципальных услуг (выполнения платных муниципальных работ)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 отчетном году в сравнении с предыдущим годом</t>
  </si>
  <si>
    <t>P = ((D - S) / S) x 100%,</t>
  </si>
  <si>
    <t>D - объем доходов от оказания платных муниципальных услуг (выполнения муниципальных работ)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 отчетном году, тыс. рублей;</t>
  </si>
  <si>
    <t>S - объем доходов от оказания платных муниципальных услуг (выполнения муниципальных работ)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 году, предшествующем отчетному году, тыс. рублей</t>
  </si>
  <si>
    <t>Доходы от оказания платных муниципальных услуг (выполнения муниципальных работ) выросли на 10% или более</t>
  </si>
  <si>
    <t>Доходы от оказания платных муниципальных услуг (выполнения муниципальных работ) выросли более чем на 5%, но не более чем на 10%</t>
  </si>
  <si>
    <t>Доходы от оказания платных муниципальных услуг (выполнения муниципальных работ) выросли не более чем на 5%</t>
  </si>
  <si>
    <t>Доходы от оказания платных муниципальных услуг (выполнения муниципальных работ) не изменились или снизились</t>
  </si>
  <si>
    <t>Обеспечение публичности и открытости информации о деятельности главного администратора средств бюджета в сфере управления муниципальными финансами, а также открытости информации о деятельности муниципальных учреждений</t>
  </si>
  <si>
    <t>Размещение на официальных сайтах главных администраторов средств бюджета в информационно-телекоммуникационной сети "Интернет" отчетов о реализации муниципальных программ муниципального округа</t>
  </si>
  <si>
    <t>Главные администраторы средств бюджета, являющиеся ответственными исполнителями муниципальных программ, главные администраторы средств бюджета, являющиеся ответственными исполнителями отдельных подпрограмм</t>
  </si>
  <si>
    <t>В случае размещения на официальном сайте муниципального округа в информационно-телекоммуникационной сети "Интернет" отчетов о реализации муниципальных программ муниципального округа за I полугодие отчетного финансового года и за отчетный финансовый год - 3; в случае размещения на официальном сайте муниципального округа в информационно-телекоммуникационной сети "Интернет" отчетов о реализации муниципальных программ муниципального округа за отчетный финансовый год - 2; в случае размещения на официальном сайте  муниципального округа в информационно-телекоммуникационной сети "Интернет" отчетов о реализации муниципальных программ муниципального округа за I полугодие отчетного финансового года - 1; в случае отсутствия размещения на официальном сайте муниципального округа в информационно-телекоммуникационной сети "Интернет" отчетов о реализации муниципальных программ муниципального округа за отчетный финансовый год - 0.</t>
  </si>
  <si>
    <t>Если главный администратор средств бюджета является ответственным исполнителем двух и более муниципальных программ  муниципального округа, итоговая оценка по показателю корректируется на коэффициент, рассчитываемый как отношение количества муниципальных программ, по которым размещены отчеты на официальном сайте муниципального округа в иформационно-телекоммуникационной сети "Интернет", к общему количеству муниципальных программ, в отношении которых главный администратор средств бюджета является ответственным исполнителем</t>
  </si>
  <si>
    <t>В случае размещения отчетов о реализации муниципальных программ муниципального округа  за I полугодие отчетного финансового года и за отчетный финансовый год</t>
  </si>
  <si>
    <t>В случае размещения отчетов о реализации муниципальных программ муниципального округа за отчетный финансовый год</t>
  </si>
  <si>
    <t>В случае размещения отчетов о реализации муниципальных программ муниципального округа за I полугодие отчетного финансового года</t>
  </si>
  <si>
    <t>В случае отсутствия размещения отчетов о реализации муниципальных программ муниципального округа</t>
  </si>
  <si>
    <t>Полнота отражения информации о начислениях в Государственной информационной системе о муниципальных и муниципальных платежах (далее - ГИС ГМП)</t>
  </si>
  <si>
    <t>P = N / F x 100%,</t>
  </si>
  <si>
    <t>N - сумма начислений, размещенная главным администратором доходов в ГИС ГМП (с учетом переданных отдельных полномочий), тыс. рублей;</t>
  </si>
  <si>
    <t>F - сумма платежей, отраженная на лицевом счете главного администратора доходов (с учетом переданных отдельных полномочий), тыс. рублей</t>
  </si>
  <si>
    <t>менее 95%, но более 75%</t>
  </si>
  <si>
    <t>75% и менее, но более 50%</t>
  </si>
  <si>
    <t>50% или менее</t>
  </si>
  <si>
    <t>Доля муниципальных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муниципальные задания на отчетный финансовый год и на плановый период (в процентах от общего количества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</si>
  <si>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муниципальные задания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</si>
  <si>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</si>
  <si>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менее 95%, но более 90%</t>
  </si>
  <si>
    <t>90% и менее, но более 85%</t>
  </si>
  <si>
    <t>Доля муниципальных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планы финансово-хозяйственной деятельности на отчетный финансовый год и на плановый период (в процентах от общего количества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</si>
  <si>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планы финансово-хозяйственной деятельности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</si>
  <si>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Доля муниципальных казенных учреждений, разместивших на официальном сайте Российской Федерации для размещения информации о муниципальных (муниципальных) учреждениях (www.bus.gov.ru) показатели бюджетной сметы на отчетный финансовый год и на плановый период (в процентах от общего количества муниципальных казенных учреждений, в отношении которых главный администратор средств бюджета осуществляет функции и полномочия учредителя)</t>
  </si>
  <si>
    <t>Главные администраторы средств бюджета, осуществляющие функции и полномочия учредителя муниципальных казенных учреждений</t>
  </si>
  <si>
    <t>R - количество муниципальных казенных учреждений, в отношении которых главный администратор средств бюджета осуществляет функции и полномочия учредителя, разместивших показатели бюджетной сметы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</si>
  <si>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казенных учреждений, в отношении которых главный администратор средств бюджета осуществляет функции и полномочия учредителя, единиц</t>
  </si>
  <si>
    <t>Доля муниципальных казенных,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отчеты о результатах деятельности и об использовании закрепленного за ними муниципального имущества за отчетный финансовый год (в процентах от общего количества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t>
  </si>
  <si>
    <t>R -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отчеты о результатах деятельности и об использовании закрепленного за ними муниципального имущества за отчетный финансовый год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</si>
  <si>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</si>
  <si>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Доля муниципальных казенных,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баланс учреждения (форма 0503130 - для казенных учреждений; форма 0503730 - для бюджетных и автономных учреждений) за отчетный финансовый год (в процентах от общего количества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t>
  </si>
  <si>
    <t>R -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баланс учреждения (форма 0503130 - для казенных учреждений; форма 0503730 - для бюджетных и автономных учреждений) за отчетный финансовый год на официальном сайте Российской Федерации для размещения информации о муниципальных (муниципальных) учреждениях (www.bus.gov.ru), единиц;</t>
  </si>
  <si>
    <t>Нарушения выявлены</t>
  </si>
  <si>
    <t xml:space="preserve"> случае отсутствия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финансовом году - 3; в случае наличия направленных Управление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Управление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финансовом году - 0</t>
  </si>
  <si>
    <t>Формула расчета показателя</t>
  </si>
  <si>
    <t>Среднее количество изменений в сводную бюджетную роспись (за исключением изменений, связанных с внесением изменений в решение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t>
  </si>
  <si>
    <t>Все главные администраторы средств бюджета**</t>
  </si>
  <si>
    <t>P = K / (N + 1),</t>
  </si>
  <si>
    <t>K - количество уведомлений об изменении сводной бюджетной росписи главного администратора средств бюджета (за исключением изменений, связанных с внесением изменений в закон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 с начала года до конца отчетного квартала нарастающим итогом, единиц;</t>
  </si>
  <si>
    <t>N - количество государственных учреждений, для которых главный администратор средств бюджета осуществляет функции и полномочия учредителя</t>
  </si>
  <si>
    <t>Не более:</t>
  </si>
  <si>
    <t>4 изменений в I квартале (8 - по итогам II квартала, 12 - по итогам III квартала, нарастающим итогом) в среднем на 1 подведомственное учреждение и главного администратора средств бюджета</t>
  </si>
  <si>
    <t>5 изменений в I квартале (10 - по итогам II квартала, 15 - по итогам III квартала, нарастающим итогом) в среднем на 1 подведомственное учреждение и главного администратора средств бюджета</t>
  </si>
  <si>
    <t>6 изменений в I квартале (12 - по итогам II квартала, 18 - по итогам III квартала, нарастающим итогом) в среднем на 1 подведомственное учреждение и главного администратора средств бюджета</t>
  </si>
  <si>
    <t>Более:</t>
  </si>
  <si>
    <t>Эффективность управления главным администратором средств бюджета просроченной кредиторской задолженностью, на конец отчетного квартала. (Показатель рассчитывается за исключением оперативного мониторинга на 1 апреля)</t>
  </si>
  <si>
    <t>З - просроченная кредиторская задолженность главного администратора средств бюджета по состоянию на конец отчетного квартала, тыс. рублей;</t>
  </si>
  <si>
    <t>К - кассовое исполнение расходов главного администратора средств бюджета в отчетном финансовом году по состоянию на конец отчетного квартала, тыс. рублей</t>
  </si>
  <si>
    <t>Эффективность управления главным администратором средств бюджета просроченной кредиторской задолженностью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образовавшейся за счет субсидий на финансовое обеспечение выполнения муниципального задания, субсидий на иные цели, субсидий на осуществление капитальных вложений, на конец отчетного квартала. (Показатель рассчитывается за исключением оперативного мониторинга на 1 апреля)</t>
  </si>
  <si>
    <t>З - просроченная кредиторская задолженность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по состоянию на конец отчетного квартала, тыс. рублей;</t>
  </si>
  <si>
    <t>Своевременность представления бюджетной и бухгалтерской отчетности в Управление финансов</t>
  </si>
  <si>
    <t>Количество дней отклонения от сроков представления бюджетной и бухгалтерской отчетности за отчетный период в Управление финансов</t>
  </si>
  <si>
    <t>Качество бюджетной и бухгалтерской отчетности, представляемой главным администратором средств бюджета в Управление финансов</t>
  </si>
  <si>
    <t>Качество представленной бюджетной и бухгалтерской отчетности за отчетный период определяется по количеству фактов выявленных нарушений соответствия требованиям, установленным МОУ ФК к составлению и представлению бюджетной (бухгалтерской) отчетности.</t>
  </si>
  <si>
    <t>Основание - протокол контроля МОУ ФК</t>
  </si>
  <si>
    <t>Полнота отражения информации о начислениях в Государственной информационной системе о государственных и муниципальных платежах (далее - ГИС ГМП)</t>
  </si>
  <si>
    <t>Главные администраторы средств бюджета, являющиеся главными администраторами доходов</t>
  </si>
  <si>
    <t>Р = N / F x 100%,</t>
  </si>
  <si>
    <t>Отсутствие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t>
  </si>
  <si>
    <t>В случае отсутствия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в отчетном квартале - 3; в случае наличия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 - 0</t>
  </si>
  <si>
    <t>присвоено баллов</t>
  </si>
  <si>
    <t>мак кол баллов</t>
  </si>
  <si>
    <t>Отчет об итогах годового мониторинга финансового менеджмента, осуществляемого главными распорядителями средств бюджета муниципального образования "Якшур-Бодьинский район"</t>
  </si>
  <si>
    <t>Место в рейтинге</t>
  </si>
  <si>
    <t>Код ГРБС</t>
  </si>
  <si>
    <t>Наименование главного распорядителя средств бюджета муниципального образования "Якшур-Бодьинский район"</t>
  </si>
  <si>
    <t>Итоговая оценка качества финансового менеджмента ГРБС Ei (%)</t>
  </si>
  <si>
    <t>Уровень качества финансового менеджмента ГРБС</t>
  </si>
  <si>
    <r>
      <t>Показатель</t>
    </r>
    <r>
      <rPr>
        <b/>
        <sz val="8"/>
        <color theme="1"/>
        <rFont val="Calibri"/>
        <family val="2"/>
        <charset val="204"/>
        <scheme val="minor"/>
      </rPr>
      <t xml:space="preserve"> 1 </t>
    </r>
    <r>
      <rPr>
        <sz val="8"/>
        <color theme="1"/>
        <rFont val="Calibri"/>
        <family val="2"/>
        <charset val="204"/>
        <scheme val="minor"/>
      </rPr>
      <t xml:space="preserve">"Качество бюджетного планирования </t>
    </r>
  </si>
  <si>
    <r>
      <t>Показатель</t>
    </r>
    <r>
      <rPr>
        <b/>
        <sz val="8"/>
        <color theme="1"/>
        <rFont val="Calibri"/>
        <family val="2"/>
        <charset val="204"/>
        <scheme val="minor"/>
      </rPr>
      <t xml:space="preserve"> 2 </t>
    </r>
    <r>
      <rPr>
        <sz val="8"/>
        <color theme="1"/>
        <rFont val="Calibri"/>
        <family val="2"/>
        <charset val="204"/>
        <scheme val="minor"/>
      </rPr>
      <t>"Качество исполнения бюджета</t>
    </r>
  </si>
  <si>
    <r>
      <t>Показатель 3</t>
    </r>
    <r>
      <rPr>
        <b/>
        <sz val="8"/>
        <color theme="1"/>
        <rFont val="Calibri"/>
        <family val="2"/>
        <charset val="204"/>
        <scheme val="minor"/>
      </rPr>
      <t xml:space="preserve"> </t>
    </r>
    <r>
      <rPr>
        <sz val="8"/>
        <color theme="1"/>
        <rFont val="Calibri"/>
        <family val="2"/>
        <charset val="204"/>
        <scheme val="minor"/>
      </rPr>
      <t>"Организация ведения бюджетно (бухгалтерского) учета и составление бюджетной (бухгалтерской) отчетности</t>
    </r>
  </si>
  <si>
    <r>
      <t>Показатель 4</t>
    </r>
    <r>
      <rPr>
        <b/>
        <sz val="8"/>
        <color theme="1"/>
        <rFont val="Calibri"/>
        <family val="2"/>
        <charset val="204"/>
        <scheme val="minor"/>
      </rPr>
      <t xml:space="preserve"> </t>
    </r>
    <r>
      <rPr>
        <sz val="8"/>
        <color theme="1"/>
        <rFont val="Calibri"/>
        <family val="2"/>
        <charset val="204"/>
        <scheme val="minor"/>
      </rPr>
      <t>Качество организации и осуществления финансового контроля</t>
    </r>
  </si>
  <si>
    <t>Показатель 5 Качество оказания муниципальных услуг</t>
  </si>
  <si>
    <r>
      <t>Показатель 6</t>
    </r>
    <r>
      <rPr>
        <b/>
        <sz val="8"/>
        <color theme="1"/>
        <rFont val="Calibri"/>
        <family val="2"/>
        <charset val="204"/>
        <scheme val="minor"/>
      </rPr>
      <t xml:space="preserve"> </t>
    </r>
    <r>
      <rPr>
        <sz val="8"/>
        <color theme="1"/>
        <rFont val="Calibri"/>
        <family val="2"/>
        <charset val="204"/>
        <scheme val="minor"/>
      </rPr>
      <t>"Обеспечение публичности и открытости информации о деятельности главного распорядителя в сфере управления муниципальными финансами"</t>
    </r>
  </si>
  <si>
    <t>макс количество баллов</t>
  </si>
  <si>
    <t>Коэффицент уровя сложности финансовой деятельности</t>
  </si>
  <si>
    <t>К1</t>
  </si>
  <si>
    <t>К2</t>
  </si>
  <si>
    <t>К3</t>
  </si>
  <si>
    <t>К4</t>
  </si>
  <si>
    <t>Кус</t>
  </si>
  <si>
    <t>Фактическое количество баллов</t>
  </si>
  <si>
    <t>Максимальное количество баллов</t>
  </si>
  <si>
    <t>удовлетворительный</t>
  </si>
  <si>
    <t>высокий</t>
  </si>
  <si>
    <t>Средний уровень качества финансового менеджмента, осуществляемого ГРБС муниципального образования "Якшур-Бодьинский район"</t>
  </si>
  <si>
    <t>Контрольно-счетный орган муниципального образования "Муниципальный округ Якшур-Бодьинский район Удмуртской Республики"</t>
  </si>
  <si>
    <t>Администрация муниципального образования "Муниципальный округ Якшур-Бодьинский район Удмуртской Республики"</t>
  </si>
  <si>
    <t>Совет депутатов муниципального образования "Муниципальный округ Якшур-Бодьинский район Удмуртской Республики"</t>
  </si>
  <si>
    <t>Управление народного образования Администрации муниципального образования "Муниципальный округ Якшур-Бодьинский район Удмуртской Республики"</t>
  </si>
  <si>
    <t>Управление финансов Администрации муниципального образования "Муниципальный округ Якшур-Бодьинский район Удмуртской Республики"</t>
  </si>
  <si>
    <t>за 2024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</si>
</sst>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0"/>
      <color theme="1"/>
      <name val="Times New Roman"/>
      <family val="1"/>
      <charset val="204"/>
    </font>
    <font>
      <vertAlign val="subscript"/>
      <sz val="10"/>
      <color theme="1"/>
      <name val="Times New Roman"/>
      <family val="1"/>
      <charset val="204"/>
    </font>
    <font>
      <sz val="10"/>
      <color rgb="FF0000FF"/>
      <name val="Times New Roman"/>
      <family val="1"/>
      <charset val="204"/>
    </font>
    <font>
      <u/>
      <sz val="11"/>
      <color theme="10"/>
      <name val="Calibri"/>
      <family val="2"/>
      <charset val="204"/>
      <scheme val="minor"/>
    </font>
    <font>
      <sz val="8"/>
      <color theme="1"/>
      <name val="Calibri"/>
      <family val="2"/>
      <charset val="204"/>
      <scheme val="minor"/>
    </font>
    <font>
      <b/>
      <sz val="8"/>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99">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vertical="center" wrapText="1"/>
    </xf>
    <xf numFmtId="0" fontId="1" fillId="0" borderId="4" xfId="0" applyFont="1" applyBorder="1" applyAlignment="1">
      <alignment vertical="center" wrapText="1"/>
    </xf>
    <xf numFmtId="0" fontId="1" fillId="0" borderId="6" xfId="0" applyFont="1" applyBorder="1" applyAlignment="1">
      <alignment horizontal="center" vertical="center" wrapText="1"/>
    </xf>
    <xf numFmtId="0" fontId="1" fillId="0" borderId="7" xfId="0" applyFont="1" applyBorder="1" applyAlignment="1">
      <alignment vertical="center" wrapText="1"/>
    </xf>
    <xf numFmtId="0" fontId="1" fillId="0" borderId="11" xfId="0" applyFont="1" applyBorder="1" applyAlignment="1">
      <alignment vertical="center" wrapText="1"/>
    </xf>
    <xf numFmtId="0" fontId="1" fillId="0" borderId="8" xfId="0" applyFont="1" applyBorder="1" applyAlignment="1">
      <alignment vertical="center" wrapText="1"/>
    </xf>
    <xf numFmtId="0" fontId="1" fillId="0" borderId="14" xfId="0" applyFont="1" applyBorder="1" applyAlignment="1">
      <alignment vertical="center" wrapText="1"/>
    </xf>
    <xf numFmtId="0" fontId="1" fillId="0" borderId="1" xfId="0" applyFont="1" applyBorder="1" applyAlignment="1">
      <alignment vertical="center" wrapText="1"/>
    </xf>
    <xf numFmtId="0" fontId="1" fillId="0" borderId="10" xfId="0" applyFont="1" applyBorder="1" applyAlignment="1">
      <alignment vertical="center" wrapText="1"/>
    </xf>
    <xf numFmtId="0" fontId="1" fillId="0" borderId="17" xfId="0" applyFont="1" applyBorder="1" applyAlignment="1">
      <alignment vertical="center" wrapText="1"/>
    </xf>
    <xf numFmtId="0" fontId="4" fillId="0" borderId="11" xfId="1" applyBorder="1" applyAlignment="1">
      <alignment horizontal="justify" vertical="center" wrapText="1"/>
    </xf>
    <xf numFmtId="0" fontId="1" fillId="0" borderId="11"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0" xfId="0" applyFont="1" applyBorder="1" applyAlignment="1">
      <alignment vertical="center" wrapText="1"/>
    </xf>
    <xf numFmtId="0" fontId="1" fillId="0" borderId="18" xfId="0" applyFont="1" applyBorder="1" applyAlignment="1">
      <alignment vertical="center" wrapText="1"/>
    </xf>
    <xf numFmtId="0" fontId="1" fillId="0" borderId="8"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9" xfId="0" applyFont="1" applyBorder="1" applyAlignment="1">
      <alignment vertical="center" wrapText="1"/>
    </xf>
    <xf numFmtId="0" fontId="1" fillId="0" borderId="13" xfId="0" applyFont="1" applyBorder="1" applyAlignment="1">
      <alignment vertical="center" wrapText="1"/>
    </xf>
    <xf numFmtId="0" fontId="0" fillId="0" borderId="4" xfId="0" applyBorder="1" applyAlignment="1">
      <alignment vertical="top" wrapText="1"/>
    </xf>
    <xf numFmtId="0" fontId="4" fillId="0" borderId="6" xfId="1" applyBorder="1" applyAlignment="1">
      <alignment vertical="center" wrapText="1"/>
    </xf>
    <xf numFmtId="9" fontId="1" fillId="0" borderId="4" xfId="0" applyNumberFormat="1" applyFont="1" applyBorder="1" applyAlignment="1">
      <alignment vertical="center" wrapText="1"/>
    </xf>
    <xf numFmtId="0" fontId="0" fillId="0" borderId="6" xfId="0" applyBorder="1" applyAlignment="1">
      <alignment vertical="top" wrapText="1"/>
    </xf>
    <xf numFmtId="0" fontId="1" fillId="0" borderId="2" xfId="0" applyFont="1" applyBorder="1"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1" fillId="0" borderId="0" xfId="0" applyFont="1" applyFill="1" applyBorder="1" applyAlignment="1">
      <alignment vertical="center" wrapText="1"/>
    </xf>
    <xf numFmtId="2" fontId="0" fillId="0" borderId="0" xfId="0" applyNumberFormat="1"/>
    <xf numFmtId="0" fontId="0" fillId="0" borderId="8" xfId="0" applyBorder="1" applyAlignment="1">
      <alignment horizontal="center" vertical="center"/>
    </xf>
    <xf numFmtId="0" fontId="0" fillId="0" borderId="8" xfId="0" applyBorder="1" applyAlignment="1">
      <alignment horizontal="center" vertical="center" wrapText="1"/>
    </xf>
    <xf numFmtId="0" fontId="5" fillId="0" borderId="8" xfId="0" applyFont="1" applyBorder="1" applyAlignment="1">
      <alignment horizontal="center" vertical="center" wrapText="1"/>
    </xf>
    <xf numFmtId="2" fontId="0" fillId="0" borderId="8" xfId="0" applyNumberFormat="1"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center" vertical="center"/>
    </xf>
    <xf numFmtId="2"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0" xfId="0" applyAlignment="1">
      <alignment vertical="center"/>
    </xf>
    <xf numFmtId="0" fontId="0" fillId="0" borderId="8" xfId="0" applyBorder="1" applyAlignment="1">
      <alignment horizontal="center" vertical="center"/>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2" xfId="0" applyFont="1" applyBorder="1" applyAlignment="1">
      <alignment vertical="center" wrapText="1"/>
    </xf>
    <xf numFmtId="0" fontId="1" fillId="0" borderId="6" xfId="0" applyFont="1" applyBorder="1" applyAlignment="1">
      <alignment vertical="center" wrapText="1"/>
    </xf>
    <xf numFmtId="0" fontId="1" fillId="0" borderId="4" xfId="0" applyFont="1" applyBorder="1" applyAlignment="1">
      <alignment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10" xfId="0" applyFont="1" applyBorder="1" applyAlignment="1">
      <alignment vertical="center" wrapText="1"/>
    </xf>
    <xf numFmtId="0" fontId="1" fillId="0" borderId="7"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12" xfId="1" applyBorder="1" applyAlignment="1">
      <alignment horizontal="justify" vertical="center" wrapText="1"/>
    </xf>
    <xf numFmtId="0" fontId="4" fillId="0" borderId="6" xfId="1" applyBorder="1" applyAlignment="1">
      <alignment horizontal="justify" vertical="center" wrapText="1"/>
    </xf>
    <xf numFmtId="0" fontId="4" fillId="0" borderId="4" xfId="1" applyBorder="1" applyAlignment="1">
      <alignment horizontal="justify" vertical="center" wrapText="1"/>
    </xf>
    <xf numFmtId="0" fontId="1" fillId="0" borderId="7" xfId="0" applyFont="1" applyBorder="1" applyAlignment="1">
      <alignment vertical="center" wrapText="1"/>
    </xf>
    <xf numFmtId="0" fontId="1" fillId="0" borderId="5" xfId="0" applyFont="1" applyBorder="1" applyAlignment="1">
      <alignment vertical="center" wrapText="1"/>
    </xf>
    <xf numFmtId="0" fontId="1" fillId="0" borderId="3" xfId="0" applyFont="1" applyBorder="1" applyAlignment="1">
      <alignment vertical="center" wrapText="1"/>
    </xf>
    <xf numFmtId="0" fontId="1" fillId="0" borderId="20" xfId="0" applyFont="1" applyBorder="1" applyAlignment="1">
      <alignment vertical="center" wrapText="1"/>
    </xf>
    <xf numFmtId="0" fontId="1" fillId="0" borderId="21" xfId="0" applyFont="1" applyBorder="1" applyAlignment="1">
      <alignment vertical="center" wrapText="1"/>
    </xf>
    <xf numFmtId="0" fontId="1" fillId="0" borderId="2" xfId="0" applyFont="1" applyBorder="1" applyAlignment="1">
      <alignment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 xfId="0" applyFont="1" applyFill="1" applyBorder="1" applyAlignment="1">
      <alignment horizontal="center" vertical="center" wrapText="1"/>
    </xf>
    <xf numFmtId="9" fontId="1" fillId="0" borderId="7" xfId="0" applyNumberFormat="1" applyFont="1" applyBorder="1" applyAlignment="1">
      <alignment vertical="center" wrapText="1"/>
    </xf>
    <xf numFmtId="9" fontId="1" fillId="0" borderId="5" xfId="0" applyNumberFormat="1" applyFont="1" applyBorder="1" applyAlignment="1">
      <alignment vertical="center" wrapText="1"/>
    </xf>
    <xf numFmtId="9" fontId="1" fillId="0" borderId="3" xfId="0" applyNumberFormat="1" applyFont="1" applyBorder="1" applyAlignment="1">
      <alignmen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 xfId="0" applyFont="1" applyBorder="1" applyAlignment="1">
      <alignment horizontal="center" vertical="center" wrapText="1"/>
    </xf>
    <xf numFmtId="0" fontId="4" fillId="0" borderId="7" xfId="1" applyBorder="1" applyAlignment="1">
      <alignment vertical="center" wrapText="1"/>
    </xf>
    <xf numFmtId="0" fontId="4" fillId="0" borderId="5" xfId="1" applyBorder="1" applyAlignment="1">
      <alignment vertical="center" wrapText="1"/>
    </xf>
    <xf numFmtId="0" fontId="4" fillId="0" borderId="3" xfId="1" applyBorder="1" applyAlignment="1">
      <alignment vertical="center" wrapText="1"/>
    </xf>
    <xf numFmtId="0" fontId="0" fillId="0" borderId="8" xfId="0" applyBorder="1" applyAlignment="1">
      <alignment horizontal="center" vertical="center" wrapText="1"/>
    </xf>
    <xf numFmtId="2"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5" fillId="0" borderId="22"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17" xfId="0" applyFont="1" applyBorder="1" applyAlignment="1">
      <alignment horizontal="center" vertical="center" wrapText="1"/>
    </xf>
    <xf numFmtId="0" fontId="0" fillId="0" borderId="23" xfId="0" applyBorder="1" applyAlignment="1">
      <alignment horizontal="center" wrapText="1"/>
    </xf>
    <xf numFmtId="0" fontId="0" fillId="0" borderId="24" xfId="0" applyBorder="1" applyAlignment="1">
      <alignment horizontal="center" wrapText="1"/>
    </xf>
    <xf numFmtId="0" fontId="0" fillId="0" borderId="25" xfId="0" applyBorder="1" applyAlignment="1">
      <alignment horizontal="center" wrapText="1"/>
    </xf>
    <xf numFmtId="0" fontId="0" fillId="0" borderId="0" xfId="0" applyAlignment="1">
      <alignment horizontal="center" wrapText="1"/>
    </xf>
    <xf numFmtId="0" fontId="0" fillId="0" borderId="0" xfId="0" applyAlignment="1">
      <alignment horizontal="center"/>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E6588BF3F206CD56C7EB0A997766B05C265BC9E742B4280970B583BF654C28F2E4B8ABC8435225855630CC23158E5CE6640ECF3B03F1C7B49A464110c7m3H" TargetMode="External"/><Relationship Id="rId2" Type="http://schemas.openxmlformats.org/officeDocument/2006/relationships/hyperlink" Target="consultantplus://offline/ref=E6588BF3F206CD56C7EB0A997766B05C265BC9E742B4280970B583BF654C28F2E4B8ABC8435225855630CC23158E5CE6640ECF3B03F1C7B49A464110c7m3H" TargetMode="External"/><Relationship Id="rId1" Type="http://schemas.openxmlformats.org/officeDocument/2006/relationships/hyperlink" Target="consultantplus://offline/ref=E6588BF3F206CD56C7EB0A997766B05C265BC9E742B4280970B583BF654C28F2E4B8ABC8435225855630CC23158E5CE6640ECF3B03F1C7B49A464110c7m3H" TargetMode="External"/><Relationship Id="rId5" Type="http://schemas.openxmlformats.org/officeDocument/2006/relationships/printerSettings" Target="../printerSettings/printerSettings1.bin"/><Relationship Id="rId4" Type="http://schemas.openxmlformats.org/officeDocument/2006/relationships/hyperlink" Target="consultantplus://offline/ref=E6588BF3F206CD56C7EB0A997766B05C265BC9E742B4280970B583BF654C28F2E4B8ABC8435225855630CC23158E5CE6640ECF3B03F1C7B49A464110c7m3H"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consultantplus://offline/ref=E6588BF3F206CD56C7EB0A997766B05C265BC9E742B4280970B583BF654C28F2E4B8ABC8435225855630CC23158E5CE6640ECF3B03F1C7B49A464110c7m3H" TargetMode="External"/><Relationship Id="rId2" Type="http://schemas.openxmlformats.org/officeDocument/2006/relationships/hyperlink" Target="consultantplus://offline/ref=E6588BF3F206CD56C7EB0A997766B05C265BC9E742B4280970B583BF654C28F2E4B8ABC8435225855630CC23158E5CE6640ECF3B03F1C7B49A464110c7m3H" TargetMode="External"/><Relationship Id="rId1" Type="http://schemas.openxmlformats.org/officeDocument/2006/relationships/hyperlink" Target="consultantplus://offline/ref=E6588BF3F206CD56C7EB0A997766B05C265BC9E742B4280970B583BF654C28F2E4B8ABC8435225855630CC23158E5CE6640ECF3B03F1C7B49A464110c7m3H"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61"/>
  <sheetViews>
    <sheetView topLeftCell="A58" zoomScale="70" zoomScaleNormal="70" workbookViewId="0">
      <selection activeCell="C33" sqref="C33"/>
    </sheetView>
  </sheetViews>
  <sheetFormatPr defaultRowHeight="15" x14ac:dyDescent="0.25"/>
  <cols>
    <col min="3" max="3" width="45.140625" customWidth="1"/>
    <col min="4" max="7" width="14.5703125" customWidth="1"/>
    <col min="8" max="8" width="59.7109375" customWidth="1"/>
  </cols>
  <sheetData>
    <row r="2" spans="2:10" ht="15.75" thickBot="1" x14ac:dyDescent="0.3"/>
    <row r="3" spans="2:10" ht="102.75" thickBot="1" x14ac:dyDescent="0.3">
      <c r="B3" s="1" t="s">
        <v>0</v>
      </c>
      <c r="C3" s="2" t="s">
        <v>1</v>
      </c>
      <c r="D3" s="2" t="s">
        <v>80</v>
      </c>
      <c r="E3" s="2" t="s">
        <v>81</v>
      </c>
      <c r="F3" s="2" t="s">
        <v>82</v>
      </c>
      <c r="G3" s="2" t="s">
        <v>83</v>
      </c>
      <c r="H3" s="2" t="s">
        <v>3</v>
      </c>
      <c r="I3" s="2" t="s">
        <v>4</v>
      </c>
      <c r="J3" s="2" t="s">
        <v>5</v>
      </c>
    </row>
    <row r="4" spans="2:10" ht="15.75" thickBot="1" x14ac:dyDescent="0.3">
      <c r="B4" s="3">
        <v>1</v>
      </c>
      <c r="C4" s="4">
        <v>2</v>
      </c>
      <c r="D4" s="7">
        <v>3</v>
      </c>
      <c r="E4" s="7"/>
      <c r="F4" s="7"/>
      <c r="G4" s="7"/>
      <c r="H4" s="4">
        <v>4</v>
      </c>
      <c r="I4" s="4">
        <v>5</v>
      </c>
      <c r="J4" s="4">
        <v>6</v>
      </c>
    </row>
    <row r="5" spans="2:10" ht="63" customHeight="1" x14ac:dyDescent="0.25">
      <c r="B5" s="43">
        <v>11.8</v>
      </c>
      <c r="C5" s="5" t="s">
        <v>6</v>
      </c>
      <c r="D5" s="57"/>
      <c r="E5" s="49"/>
      <c r="F5" s="49"/>
      <c r="G5" s="49"/>
      <c r="H5" s="53" t="s">
        <v>8</v>
      </c>
      <c r="I5" s="59" t="s">
        <v>9</v>
      </c>
      <c r="J5" s="43" t="s">
        <v>8</v>
      </c>
    </row>
    <row r="6" spans="2:10" ht="15.75" thickBot="1" x14ac:dyDescent="0.3">
      <c r="B6" s="44"/>
      <c r="C6" s="6" t="s">
        <v>7</v>
      </c>
      <c r="D6" s="58"/>
      <c r="E6" s="50"/>
      <c r="F6" s="50"/>
      <c r="G6" s="50"/>
      <c r="H6" s="54"/>
      <c r="I6" s="60"/>
      <c r="J6" s="44"/>
    </row>
    <row r="7" spans="2:10" ht="93" customHeight="1" thickBot="1" x14ac:dyDescent="0.3">
      <c r="B7" s="44"/>
      <c r="C7" s="6" t="s">
        <v>10</v>
      </c>
      <c r="D7" s="13"/>
      <c r="E7" s="12"/>
      <c r="F7" s="12"/>
      <c r="G7" s="12"/>
      <c r="H7" s="54"/>
      <c r="I7" s="60"/>
      <c r="J7" s="44"/>
    </row>
    <row r="8" spans="2:10" ht="89.25" customHeight="1" thickBot="1" x14ac:dyDescent="0.3">
      <c r="B8" s="45"/>
      <c r="C8" s="6" t="s">
        <v>11</v>
      </c>
      <c r="D8" s="19"/>
      <c r="E8" s="8"/>
      <c r="F8" s="8"/>
      <c r="G8" s="8"/>
      <c r="H8" s="55"/>
      <c r="I8" s="61"/>
      <c r="J8" s="45"/>
    </row>
    <row r="9" spans="2:10" ht="155.25" customHeight="1" thickBot="1" x14ac:dyDescent="0.3">
      <c r="B9" s="43">
        <v>22.4</v>
      </c>
      <c r="C9" s="15" t="s">
        <v>12</v>
      </c>
      <c r="D9" s="10"/>
      <c r="E9" s="10"/>
      <c r="F9" s="10"/>
      <c r="G9" s="10"/>
      <c r="H9" s="62" t="s">
        <v>13</v>
      </c>
      <c r="I9" s="43" t="s">
        <v>8</v>
      </c>
      <c r="J9" s="43" t="s">
        <v>8</v>
      </c>
    </row>
    <row r="10" spans="2:10" ht="219.75" customHeight="1" thickBot="1" x14ac:dyDescent="0.3">
      <c r="B10" s="44"/>
      <c r="C10" s="15" t="s">
        <v>14</v>
      </c>
      <c r="D10" s="10"/>
      <c r="E10" s="10"/>
      <c r="F10" s="10"/>
      <c r="G10" s="10"/>
      <c r="H10" s="63"/>
      <c r="I10" s="44"/>
      <c r="J10" s="44"/>
    </row>
    <row r="11" spans="2:10" ht="192" customHeight="1" thickBot="1" x14ac:dyDescent="0.3">
      <c r="B11" s="45"/>
      <c r="C11" s="15" t="s">
        <v>15</v>
      </c>
      <c r="D11" s="10"/>
      <c r="E11" s="10"/>
      <c r="F11" s="10"/>
      <c r="G11" s="10"/>
      <c r="H11" s="64"/>
      <c r="I11" s="45"/>
      <c r="J11" s="45"/>
    </row>
    <row r="12" spans="2:10" ht="63" customHeight="1" thickBot="1" x14ac:dyDescent="0.3">
      <c r="B12" s="43">
        <v>22.11</v>
      </c>
      <c r="C12" s="16" t="s">
        <v>16</v>
      </c>
      <c r="D12" s="21" t="s">
        <v>8</v>
      </c>
      <c r="E12" s="21"/>
      <c r="F12" s="21"/>
      <c r="G12" s="21"/>
      <c r="H12" s="53" t="s">
        <v>17</v>
      </c>
      <c r="I12" s="43" t="s">
        <v>18</v>
      </c>
      <c r="J12" s="43" t="s">
        <v>19</v>
      </c>
    </row>
    <row r="13" spans="2:10" ht="75.75" customHeight="1" x14ac:dyDescent="0.25">
      <c r="B13" s="44"/>
      <c r="C13" s="17" t="s">
        <v>20</v>
      </c>
      <c r="D13" s="23"/>
      <c r="E13" s="23"/>
      <c r="F13" s="23"/>
      <c r="G13" s="22"/>
      <c r="H13" s="54"/>
      <c r="I13" s="44"/>
      <c r="J13" s="44"/>
    </row>
    <row r="14" spans="2:10" ht="58.5" customHeight="1" thickBot="1" x14ac:dyDescent="0.3">
      <c r="B14" s="44"/>
      <c r="C14" s="16" t="s">
        <v>21</v>
      </c>
      <c r="D14" s="11">
        <v>0</v>
      </c>
      <c r="E14" s="14">
        <v>0</v>
      </c>
      <c r="F14" s="11">
        <v>0</v>
      </c>
      <c r="G14" s="11">
        <v>0</v>
      </c>
      <c r="H14" s="54"/>
      <c r="I14" s="44"/>
      <c r="J14" s="44"/>
    </row>
    <row r="15" spans="2:10" ht="108" customHeight="1" x14ac:dyDescent="0.25">
      <c r="B15" s="44"/>
      <c r="C15" s="17" t="s">
        <v>22</v>
      </c>
      <c r="D15" s="56">
        <v>0</v>
      </c>
      <c r="E15" s="51">
        <v>0</v>
      </c>
      <c r="F15" s="51">
        <v>0</v>
      </c>
      <c r="G15" s="51">
        <v>0</v>
      </c>
      <c r="H15" s="54"/>
      <c r="I15" s="44"/>
      <c r="J15" s="44"/>
    </row>
    <row r="16" spans="2:10" ht="82.5" customHeight="1" thickBot="1" x14ac:dyDescent="0.3">
      <c r="B16" s="45"/>
      <c r="C16" s="16" t="s">
        <v>23</v>
      </c>
      <c r="D16" s="56"/>
      <c r="E16" s="52"/>
      <c r="F16" s="52"/>
      <c r="G16" s="52"/>
      <c r="H16" s="55"/>
      <c r="I16" s="45"/>
      <c r="J16" s="45"/>
    </row>
    <row r="17" spans="2:10" ht="64.5" customHeight="1" x14ac:dyDescent="0.25">
      <c r="B17" s="43">
        <v>55.1</v>
      </c>
      <c r="C17" s="18" t="s">
        <v>24</v>
      </c>
      <c r="D17" s="56">
        <v>1</v>
      </c>
      <c r="E17" s="51">
        <v>1</v>
      </c>
      <c r="F17" s="51">
        <v>1</v>
      </c>
      <c r="G17" s="51">
        <v>1</v>
      </c>
      <c r="H17" s="53" t="s">
        <v>8</v>
      </c>
      <c r="I17" s="43" t="s">
        <v>26</v>
      </c>
      <c r="J17" s="43" t="s">
        <v>27</v>
      </c>
    </row>
    <row r="18" spans="2:10" ht="89.25" customHeight="1" thickBot="1" x14ac:dyDescent="0.3">
      <c r="B18" s="45"/>
      <c r="C18" s="9" t="s">
        <v>25</v>
      </c>
      <c r="D18" s="56"/>
      <c r="E18" s="52"/>
      <c r="F18" s="52"/>
      <c r="G18" s="52"/>
      <c r="H18" s="55"/>
      <c r="I18" s="45"/>
      <c r="J18" s="45"/>
    </row>
    <row r="19" spans="2:10" ht="100.5" customHeight="1" x14ac:dyDescent="0.25">
      <c r="B19" s="43">
        <v>55.2</v>
      </c>
      <c r="C19" s="18" t="s">
        <v>28</v>
      </c>
      <c r="D19" s="56">
        <v>1</v>
      </c>
      <c r="E19" s="51">
        <v>0</v>
      </c>
      <c r="F19" s="51">
        <v>1</v>
      </c>
      <c r="G19" s="51">
        <v>1</v>
      </c>
      <c r="H19" s="53" t="s">
        <v>8</v>
      </c>
      <c r="I19" s="43" t="s">
        <v>30</v>
      </c>
      <c r="J19" s="43" t="s">
        <v>31</v>
      </c>
    </row>
    <row r="20" spans="2:10" ht="120.75" customHeight="1" thickBot="1" x14ac:dyDescent="0.3">
      <c r="B20" s="45"/>
      <c r="C20" s="9" t="s">
        <v>29</v>
      </c>
      <c r="D20" s="56"/>
      <c r="E20" s="52"/>
      <c r="F20" s="52"/>
      <c r="G20" s="52"/>
      <c r="H20" s="55"/>
      <c r="I20" s="45"/>
      <c r="J20" s="45"/>
    </row>
    <row r="21" spans="2:10" ht="124.5" customHeight="1" x14ac:dyDescent="0.25">
      <c r="B21" s="43">
        <v>55.3</v>
      </c>
      <c r="C21" s="18" t="s">
        <v>32</v>
      </c>
      <c r="D21" s="56"/>
      <c r="E21" s="51"/>
      <c r="F21" s="51"/>
      <c r="G21" s="51"/>
      <c r="H21" s="53" t="s">
        <v>34</v>
      </c>
      <c r="I21" s="43" t="s">
        <v>8</v>
      </c>
      <c r="J21" s="43" t="s">
        <v>8</v>
      </c>
    </row>
    <row r="22" spans="2:10" ht="15.75" thickBot="1" x14ac:dyDescent="0.3">
      <c r="B22" s="44"/>
      <c r="C22" s="9" t="s">
        <v>33</v>
      </c>
      <c r="D22" s="56"/>
      <c r="E22" s="52"/>
      <c r="F22" s="52"/>
      <c r="G22" s="52"/>
      <c r="H22" s="54"/>
      <c r="I22" s="44"/>
      <c r="J22" s="44"/>
    </row>
    <row r="23" spans="2:10" ht="93.75" customHeight="1" thickBot="1" x14ac:dyDescent="0.3">
      <c r="B23" s="44"/>
      <c r="C23" s="9" t="s">
        <v>35</v>
      </c>
      <c r="D23" s="10"/>
      <c r="E23" s="10"/>
      <c r="F23" s="10"/>
      <c r="G23" s="10"/>
      <c r="H23" s="54"/>
      <c r="I23" s="44"/>
      <c r="J23" s="44"/>
    </row>
    <row r="24" spans="2:10" ht="72" customHeight="1" thickBot="1" x14ac:dyDescent="0.3">
      <c r="B24" s="45"/>
      <c r="C24" s="9" t="s">
        <v>36</v>
      </c>
      <c r="D24" s="10"/>
      <c r="E24" s="10"/>
      <c r="F24" s="10"/>
      <c r="G24" s="10"/>
      <c r="H24" s="55"/>
      <c r="I24" s="45"/>
      <c r="J24" s="45"/>
    </row>
    <row r="25" spans="2:10" ht="128.25" customHeight="1" thickBot="1" x14ac:dyDescent="0.3">
      <c r="B25" s="43">
        <v>55.4</v>
      </c>
      <c r="C25" s="9" t="s">
        <v>37</v>
      </c>
      <c r="D25" s="10"/>
      <c r="E25" s="10"/>
      <c r="F25" s="10"/>
      <c r="G25" s="10"/>
      <c r="H25" s="53" t="s">
        <v>38</v>
      </c>
      <c r="I25" s="43" t="s">
        <v>8</v>
      </c>
      <c r="J25" s="43" t="s">
        <v>8</v>
      </c>
    </row>
    <row r="26" spans="2:10" ht="87.75" customHeight="1" thickBot="1" x14ac:dyDescent="0.3">
      <c r="B26" s="44"/>
      <c r="C26" s="9" t="s">
        <v>39</v>
      </c>
      <c r="D26" s="10"/>
      <c r="E26" s="10"/>
      <c r="F26" s="10"/>
      <c r="G26" s="10"/>
      <c r="H26" s="54"/>
      <c r="I26" s="44"/>
      <c r="J26" s="44"/>
    </row>
    <row r="27" spans="2:10" ht="93.75" customHeight="1" thickBot="1" x14ac:dyDescent="0.3">
      <c r="B27" s="45"/>
      <c r="C27" s="9" t="s">
        <v>40</v>
      </c>
      <c r="D27" s="10"/>
      <c r="E27" s="10"/>
      <c r="F27" s="10"/>
      <c r="G27" s="10"/>
      <c r="H27" s="55"/>
      <c r="I27" s="45"/>
      <c r="J27" s="45"/>
    </row>
    <row r="28" spans="2:10" ht="129" customHeight="1" thickBot="1" x14ac:dyDescent="0.3">
      <c r="B28" s="43">
        <v>55.5</v>
      </c>
      <c r="C28" s="9" t="s">
        <v>41</v>
      </c>
      <c r="D28" s="10"/>
      <c r="E28" s="10"/>
      <c r="F28" s="10"/>
      <c r="G28" s="10"/>
      <c r="H28" s="53" t="s">
        <v>42</v>
      </c>
      <c r="I28" s="43" t="s">
        <v>8</v>
      </c>
      <c r="J28" s="43" t="s">
        <v>8</v>
      </c>
    </row>
    <row r="29" spans="2:10" ht="138.75" customHeight="1" thickBot="1" x14ac:dyDescent="0.3">
      <c r="B29" s="44"/>
      <c r="C29" s="9" t="s">
        <v>43</v>
      </c>
      <c r="D29" s="10"/>
      <c r="E29" s="10"/>
      <c r="F29" s="10"/>
      <c r="G29" s="10"/>
      <c r="H29" s="54"/>
      <c r="I29" s="44"/>
      <c r="J29" s="44"/>
    </row>
    <row r="30" spans="2:10" ht="100.5" customHeight="1" thickBot="1" x14ac:dyDescent="0.3">
      <c r="B30" s="45"/>
      <c r="C30" s="9" t="s">
        <v>44</v>
      </c>
      <c r="D30" s="10"/>
      <c r="E30" s="10"/>
      <c r="F30" s="10"/>
      <c r="G30" s="10"/>
      <c r="H30" s="55"/>
      <c r="I30" s="45"/>
      <c r="J30" s="45"/>
    </row>
    <row r="31" spans="2:10" ht="96" customHeight="1" thickBot="1" x14ac:dyDescent="0.3">
      <c r="B31" s="43">
        <v>55.6</v>
      </c>
      <c r="C31" s="9" t="s">
        <v>45</v>
      </c>
      <c r="D31" s="20" t="s">
        <v>8</v>
      </c>
      <c r="E31" s="20"/>
      <c r="F31" s="20"/>
      <c r="G31" s="20"/>
      <c r="H31" s="53" t="s">
        <v>46</v>
      </c>
      <c r="I31" s="43" t="s">
        <v>8</v>
      </c>
      <c r="J31" s="43" t="s">
        <v>8</v>
      </c>
    </row>
    <row r="32" spans="2:10" ht="113.25" customHeight="1" thickBot="1" x14ac:dyDescent="0.3">
      <c r="B32" s="45"/>
      <c r="C32" s="9" t="s">
        <v>47</v>
      </c>
      <c r="D32" s="10"/>
      <c r="E32" s="10"/>
      <c r="F32" s="10"/>
      <c r="G32" s="10"/>
      <c r="H32" s="55"/>
      <c r="I32" s="45"/>
      <c r="J32" s="45"/>
    </row>
    <row r="33" spans="2:10" ht="78.75" customHeight="1" thickBot="1" x14ac:dyDescent="0.3">
      <c r="B33" s="43">
        <v>55.7</v>
      </c>
      <c r="C33" s="9" t="s">
        <v>48</v>
      </c>
      <c r="D33" s="10"/>
      <c r="E33" s="10"/>
      <c r="F33" s="10"/>
      <c r="G33" s="10"/>
      <c r="H33" s="53" t="s">
        <v>8</v>
      </c>
      <c r="I33" s="43" t="s">
        <v>49</v>
      </c>
      <c r="J33" s="43" t="s">
        <v>50</v>
      </c>
    </row>
    <row r="34" spans="2:10" ht="120" customHeight="1" thickBot="1" x14ac:dyDescent="0.3">
      <c r="B34" s="44"/>
      <c r="C34" s="9" t="s">
        <v>51</v>
      </c>
      <c r="D34" s="10"/>
      <c r="E34" s="10"/>
      <c r="F34" s="10"/>
      <c r="G34" s="10"/>
      <c r="H34" s="54"/>
      <c r="I34" s="44"/>
      <c r="J34" s="44"/>
    </row>
    <row r="35" spans="2:10" ht="62.25" customHeight="1" thickBot="1" x14ac:dyDescent="0.3">
      <c r="B35" s="45"/>
      <c r="C35" s="9" t="s">
        <v>52</v>
      </c>
      <c r="D35" s="10"/>
      <c r="E35" s="10"/>
      <c r="F35" s="10"/>
      <c r="G35" s="10"/>
      <c r="H35" s="55"/>
      <c r="I35" s="45"/>
      <c r="J35" s="45"/>
    </row>
    <row r="36" spans="2:10" ht="186" customHeight="1" x14ac:dyDescent="0.25">
      <c r="B36" s="43">
        <v>55.8</v>
      </c>
      <c r="C36" s="18" t="s">
        <v>53</v>
      </c>
      <c r="D36" s="56"/>
      <c r="E36" s="51"/>
      <c r="F36" s="51"/>
      <c r="G36" s="51"/>
      <c r="H36" s="46" t="s">
        <v>54</v>
      </c>
      <c r="I36" s="43" t="s">
        <v>8</v>
      </c>
      <c r="J36" s="43" t="s">
        <v>8</v>
      </c>
    </row>
    <row r="37" spans="2:10" ht="15.75" thickBot="1" x14ac:dyDescent="0.3">
      <c r="B37" s="44"/>
      <c r="C37" s="9" t="s">
        <v>33</v>
      </c>
      <c r="D37" s="56"/>
      <c r="E37" s="52"/>
      <c r="F37" s="52"/>
      <c r="G37" s="52"/>
      <c r="H37" s="47"/>
      <c r="I37" s="44"/>
      <c r="J37" s="44"/>
    </row>
    <row r="38" spans="2:10" ht="197.25" customHeight="1" thickBot="1" x14ac:dyDescent="0.3">
      <c r="B38" s="44"/>
      <c r="C38" s="9" t="s">
        <v>55</v>
      </c>
      <c r="D38" s="10"/>
      <c r="E38" s="10"/>
      <c r="F38" s="10"/>
      <c r="G38" s="10"/>
      <c r="H38" s="47"/>
      <c r="I38" s="44"/>
      <c r="J38" s="44"/>
    </row>
    <row r="39" spans="2:10" ht="72" customHeight="1" thickBot="1" x14ac:dyDescent="0.3">
      <c r="B39" s="45"/>
      <c r="C39" s="9" t="s">
        <v>56</v>
      </c>
      <c r="D39" s="10"/>
      <c r="E39" s="10"/>
      <c r="F39" s="10"/>
      <c r="G39" s="10"/>
      <c r="H39" s="48"/>
      <c r="I39" s="45"/>
      <c r="J39" s="45"/>
    </row>
    <row r="40" spans="2:10" ht="183.75" customHeight="1" x14ac:dyDescent="0.25">
      <c r="B40" s="43">
        <v>55.9</v>
      </c>
      <c r="C40" s="18" t="s">
        <v>57</v>
      </c>
      <c r="D40" s="56"/>
      <c r="E40" s="51"/>
      <c r="F40" s="51"/>
      <c r="G40" s="51"/>
      <c r="H40" s="46" t="s">
        <v>58</v>
      </c>
      <c r="I40" s="43" t="s">
        <v>8</v>
      </c>
      <c r="J40" s="43" t="s">
        <v>8</v>
      </c>
    </row>
    <row r="41" spans="2:10" ht="15.75" thickBot="1" x14ac:dyDescent="0.3">
      <c r="B41" s="44"/>
      <c r="C41" s="9" t="s">
        <v>33</v>
      </c>
      <c r="D41" s="56"/>
      <c r="E41" s="52"/>
      <c r="F41" s="52"/>
      <c r="G41" s="52"/>
      <c r="H41" s="47"/>
      <c r="I41" s="44"/>
      <c r="J41" s="44"/>
    </row>
    <row r="42" spans="2:10" ht="192.75" customHeight="1" thickBot="1" x14ac:dyDescent="0.3">
      <c r="B42" s="44"/>
      <c r="C42" s="9" t="s">
        <v>59</v>
      </c>
      <c r="D42" s="10"/>
      <c r="E42" s="10"/>
      <c r="F42" s="10"/>
      <c r="G42" s="10"/>
      <c r="H42" s="47"/>
      <c r="I42" s="44"/>
      <c r="J42" s="44"/>
    </row>
    <row r="43" spans="2:10" ht="78" customHeight="1" thickBot="1" x14ac:dyDescent="0.3">
      <c r="B43" s="45"/>
      <c r="C43" s="9" t="s">
        <v>56</v>
      </c>
      <c r="D43" s="10"/>
      <c r="E43" s="10"/>
      <c r="F43" s="10"/>
      <c r="G43" s="10"/>
      <c r="H43" s="48"/>
      <c r="I43" s="45"/>
      <c r="J43" s="45"/>
    </row>
    <row r="44" spans="2:10" ht="60" customHeight="1" thickBot="1" x14ac:dyDescent="0.3">
      <c r="B44" s="43">
        <v>66.099999999999994</v>
      </c>
      <c r="C44" s="9" t="s">
        <v>60</v>
      </c>
      <c r="D44" s="20" t="s">
        <v>8</v>
      </c>
      <c r="E44" s="20"/>
      <c r="F44" s="20"/>
      <c r="G44" s="20"/>
      <c r="H44" s="53" t="s">
        <v>8</v>
      </c>
      <c r="I44" s="43" t="s">
        <v>61</v>
      </c>
      <c r="J44" s="43" t="s">
        <v>62</v>
      </c>
    </row>
    <row r="45" spans="2:10" ht="89.25" customHeight="1" thickBot="1" x14ac:dyDescent="0.3">
      <c r="B45" s="44"/>
      <c r="C45" s="9" t="s">
        <v>63</v>
      </c>
      <c r="D45" s="10"/>
      <c r="E45" s="10"/>
      <c r="F45" s="10"/>
      <c r="G45" s="10"/>
      <c r="H45" s="54"/>
      <c r="I45" s="44"/>
      <c r="J45" s="44"/>
    </row>
    <row r="46" spans="2:10" ht="75" customHeight="1" thickBot="1" x14ac:dyDescent="0.3">
      <c r="B46" s="45"/>
      <c r="C46" s="9" t="s">
        <v>64</v>
      </c>
      <c r="D46" s="10"/>
      <c r="E46" s="10"/>
      <c r="F46" s="10"/>
      <c r="G46" s="10"/>
      <c r="H46" s="55"/>
      <c r="I46" s="45"/>
      <c r="J46" s="45"/>
    </row>
    <row r="47" spans="2:10" ht="147" customHeight="1" thickBot="1" x14ac:dyDescent="0.3">
      <c r="B47" s="43">
        <v>66.3</v>
      </c>
      <c r="C47" s="9" t="s">
        <v>65</v>
      </c>
      <c r="D47" s="10"/>
      <c r="E47" s="10"/>
      <c r="F47" s="10"/>
      <c r="G47" s="10"/>
      <c r="H47" s="46" t="s">
        <v>66</v>
      </c>
      <c r="I47" s="43" t="s">
        <v>8</v>
      </c>
      <c r="J47" s="43" t="s">
        <v>8</v>
      </c>
    </row>
    <row r="48" spans="2:10" ht="132.75" customHeight="1" thickBot="1" x14ac:dyDescent="0.3">
      <c r="B48" s="44"/>
      <c r="C48" s="9" t="s">
        <v>67</v>
      </c>
      <c r="D48" s="10"/>
      <c r="E48" s="10"/>
      <c r="F48" s="10"/>
      <c r="G48" s="10"/>
      <c r="H48" s="47"/>
      <c r="I48" s="44"/>
      <c r="J48" s="44"/>
    </row>
    <row r="49" spans="2:10" ht="70.5" customHeight="1" thickBot="1" x14ac:dyDescent="0.3">
      <c r="B49" s="45"/>
      <c r="C49" s="9" t="s">
        <v>68</v>
      </c>
      <c r="D49" s="10"/>
      <c r="E49" s="10"/>
      <c r="F49" s="10"/>
      <c r="G49" s="10"/>
      <c r="H49" s="48"/>
      <c r="I49" s="45"/>
      <c r="J49" s="45"/>
    </row>
    <row r="50" spans="2:10" ht="164.25" customHeight="1" thickBot="1" x14ac:dyDescent="0.3">
      <c r="B50" s="43">
        <v>66.400000000000006</v>
      </c>
      <c r="C50" s="9" t="s">
        <v>69</v>
      </c>
      <c r="D50" s="10"/>
      <c r="E50" s="10"/>
      <c r="F50" s="10"/>
      <c r="G50" s="10"/>
      <c r="H50" s="46" t="s">
        <v>66</v>
      </c>
      <c r="I50" s="43" t="s">
        <v>8</v>
      </c>
      <c r="J50" s="43" t="s">
        <v>8</v>
      </c>
    </row>
    <row r="51" spans="2:10" ht="138" customHeight="1" thickBot="1" x14ac:dyDescent="0.3">
      <c r="B51" s="44"/>
      <c r="C51" s="9" t="s">
        <v>70</v>
      </c>
      <c r="D51" s="10"/>
      <c r="E51" s="10"/>
      <c r="F51" s="10"/>
      <c r="G51" s="10"/>
      <c r="H51" s="47"/>
      <c r="I51" s="44"/>
      <c r="J51" s="44"/>
    </row>
    <row r="52" spans="2:10" ht="68.25" customHeight="1" thickBot="1" x14ac:dyDescent="0.3">
      <c r="B52" s="45"/>
      <c r="C52" s="9" t="s">
        <v>68</v>
      </c>
      <c r="D52" s="10"/>
      <c r="E52" s="10"/>
      <c r="F52" s="10"/>
      <c r="G52" s="10"/>
      <c r="H52" s="48"/>
      <c r="I52" s="45"/>
      <c r="J52" s="45"/>
    </row>
    <row r="53" spans="2:10" ht="155.25" customHeight="1" thickBot="1" x14ac:dyDescent="0.3">
      <c r="B53" s="43">
        <v>66.5</v>
      </c>
      <c r="C53" s="9" t="s">
        <v>71</v>
      </c>
      <c r="D53" s="10"/>
      <c r="E53" s="10"/>
      <c r="F53" s="10"/>
      <c r="G53" s="10"/>
      <c r="H53" s="46" t="s">
        <v>66</v>
      </c>
      <c r="I53" s="43" t="s">
        <v>8</v>
      </c>
      <c r="J53" s="43" t="s">
        <v>8</v>
      </c>
    </row>
    <row r="54" spans="2:10" ht="119.25" customHeight="1" thickBot="1" x14ac:dyDescent="0.3">
      <c r="B54" s="44"/>
      <c r="C54" s="9" t="s">
        <v>72</v>
      </c>
      <c r="D54" s="10"/>
      <c r="E54" s="10"/>
      <c r="F54" s="10"/>
      <c r="G54" s="10"/>
      <c r="H54" s="47"/>
      <c r="I54" s="44"/>
      <c r="J54" s="44"/>
    </row>
    <row r="55" spans="2:10" ht="77.25" customHeight="1" thickBot="1" x14ac:dyDescent="0.3">
      <c r="B55" s="45"/>
      <c r="C55" s="9" t="s">
        <v>73</v>
      </c>
      <c r="D55" s="10"/>
      <c r="E55" s="10"/>
      <c r="F55" s="10"/>
      <c r="G55" s="10"/>
      <c r="H55" s="48"/>
      <c r="I55" s="45"/>
      <c r="J55" s="45"/>
    </row>
    <row r="56" spans="2:10" ht="177.75" customHeight="1" thickBot="1" x14ac:dyDescent="0.3">
      <c r="B56" s="43">
        <v>66.599999999999994</v>
      </c>
      <c r="C56" s="9" t="s">
        <v>74</v>
      </c>
      <c r="D56" s="10"/>
      <c r="E56" s="10"/>
      <c r="F56" s="10"/>
      <c r="G56" s="10"/>
      <c r="H56" s="46" t="s">
        <v>75</v>
      </c>
      <c r="I56" s="43" t="s">
        <v>8</v>
      </c>
      <c r="J56" s="43" t="s">
        <v>8</v>
      </c>
    </row>
    <row r="57" spans="2:10" ht="171" customHeight="1" thickBot="1" x14ac:dyDescent="0.3">
      <c r="B57" s="44"/>
      <c r="C57" s="9" t="s">
        <v>76</v>
      </c>
      <c r="D57" s="10"/>
      <c r="E57" s="10"/>
      <c r="F57" s="10"/>
      <c r="G57" s="10"/>
      <c r="H57" s="47"/>
      <c r="I57" s="44"/>
      <c r="J57" s="44"/>
    </row>
    <row r="58" spans="2:10" ht="85.5" customHeight="1" thickBot="1" x14ac:dyDescent="0.3">
      <c r="B58" s="45"/>
      <c r="C58" s="9" t="s">
        <v>77</v>
      </c>
      <c r="D58" s="10"/>
      <c r="E58" s="10"/>
      <c r="F58" s="10"/>
      <c r="G58" s="10"/>
      <c r="H58" s="48"/>
      <c r="I58" s="45"/>
      <c r="J58" s="45"/>
    </row>
    <row r="59" spans="2:10" ht="184.5" customHeight="1" thickBot="1" x14ac:dyDescent="0.3">
      <c r="B59" s="43">
        <v>66.7</v>
      </c>
      <c r="C59" s="9" t="s">
        <v>78</v>
      </c>
      <c r="D59" s="10"/>
      <c r="E59" s="10"/>
      <c r="F59" s="10"/>
      <c r="G59" s="10"/>
      <c r="H59" s="46" t="s">
        <v>66</v>
      </c>
      <c r="I59" s="43" t="s">
        <v>8</v>
      </c>
      <c r="J59" s="43" t="s">
        <v>8</v>
      </c>
    </row>
    <row r="60" spans="2:10" ht="177.75" customHeight="1" thickBot="1" x14ac:dyDescent="0.3">
      <c r="B60" s="44"/>
      <c r="C60" s="9" t="s">
        <v>79</v>
      </c>
      <c r="D60" s="10"/>
      <c r="E60" s="10"/>
      <c r="F60" s="10"/>
      <c r="G60" s="10"/>
      <c r="H60" s="47"/>
      <c r="I60" s="44"/>
      <c r="J60" s="44"/>
    </row>
    <row r="61" spans="2:10" ht="66.75" customHeight="1" thickBot="1" x14ac:dyDescent="0.3">
      <c r="B61" s="45"/>
      <c r="C61" s="9" t="s">
        <v>77</v>
      </c>
      <c r="D61" s="10"/>
      <c r="E61" s="10"/>
      <c r="F61" s="10"/>
      <c r="G61" s="10"/>
      <c r="H61" s="48"/>
      <c r="I61" s="45"/>
      <c r="J61" s="45"/>
    </row>
  </sheetData>
  <mergeCells count="100">
    <mergeCell ref="J12:J16"/>
    <mergeCell ref="B17:B18"/>
    <mergeCell ref="D15:D16"/>
    <mergeCell ref="B5:B8"/>
    <mergeCell ref="D5:D6"/>
    <mergeCell ref="H5:H8"/>
    <mergeCell ref="I5:I8"/>
    <mergeCell ref="B12:B16"/>
    <mergeCell ref="H12:H16"/>
    <mergeCell ref="I12:I16"/>
    <mergeCell ref="J5:J8"/>
    <mergeCell ref="B9:B11"/>
    <mergeCell ref="H9:H11"/>
    <mergeCell ref="I9:I11"/>
    <mergeCell ref="J9:J11"/>
    <mergeCell ref="D17:D18"/>
    <mergeCell ref="B19:B20"/>
    <mergeCell ref="D19:D20"/>
    <mergeCell ref="H19:H20"/>
    <mergeCell ref="I19:I20"/>
    <mergeCell ref="J19:J20"/>
    <mergeCell ref="E19:E20"/>
    <mergeCell ref="F19:F20"/>
    <mergeCell ref="G19:G20"/>
    <mergeCell ref="H17:H18"/>
    <mergeCell ref="I17:I18"/>
    <mergeCell ref="J17:J18"/>
    <mergeCell ref="E17:E18"/>
    <mergeCell ref="F17:F18"/>
    <mergeCell ref="G17:G18"/>
    <mergeCell ref="B28:B30"/>
    <mergeCell ref="H28:H30"/>
    <mergeCell ref="I28:I30"/>
    <mergeCell ref="J28:J30"/>
    <mergeCell ref="B31:B32"/>
    <mergeCell ref="H31:H32"/>
    <mergeCell ref="I31:I32"/>
    <mergeCell ref="J31:J32"/>
    <mergeCell ref="B25:B27"/>
    <mergeCell ref="H25:H27"/>
    <mergeCell ref="I25:I27"/>
    <mergeCell ref="J25:J27"/>
    <mergeCell ref="E21:E22"/>
    <mergeCell ref="F21:F22"/>
    <mergeCell ref="G21:G22"/>
    <mergeCell ref="B21:B24"/>
    <mergeCell ref="D21:D22"/>
    <mergeCell ref="H21:H24"/>
    <mergeCell ref="I21:I24"/>
    <mergeCell ref="J21:J24"/>
    <mergeCell ref="B33:B35"/>
    <mergeCell ref="H33:H35"/>
    <mergeCell ref="I33:I35"/>
    <mergeCell ref="J33:J35"/>
    <mergeCell ref="B36:B39"/>
    <mergeCell ref="D36:D37"/>
    <mergeCell ref="H36:H39"/>
    <mergeCell ref="I36:I39"/>
    <mergeCell ref="J36:J39"/>
    <mergeCell ref="E36:E37"/>
    <mergeCell ref="F36:F37"/>
    <mergeCell ref="G36:G37"/>
    <mergeCell ref="B44:B46"/>
    <mergeCell ref="H44:H46"/>
    <mergeCell ref="I44:I46"/>
    <mergeCell ref="J44:J46"/>
    <mergeCell ref="E40:E41"/>
    <mergeCell ref="F40:F41"/>
    <mergeCell ref="G40:G41"/>
    <mergeCell ref="B40:B43"/>
    <mergeCell ref="D40:D41"/>
    <mergeCell ref="H40:H43"/>
    <mergeCell ref="I40:I43"/>
    <mergeCell ref="J40:J43"/>
    <mergeCell ref="B59:B61"/>
    <mergeCell ref="H59:H61"/>
    <mergeCell ref="I59:I61"/>
    <mergeCell ref="J59:J61"/>
    <mergeCell ref="E5:E6"/>
    <mergeCell ref="F5:F6"/>
    <mergeCell ref="G5:G6"/>
    <mergeCell ref="E15:E16"/>
    <mergeCell ref="F15:F16"/>
    <mergeCell ref="G15:G16"/>
    <mergeCell ref="B53:B55"/>
    <mergeCell ref="H53:H55"/>
    <mergeCell ref="I53:I55"/>
    <mergeCell ref="J53:J55"/>
    <mergeCell ref="B56:B58"/>
    <mergeCell ref="H56:H58"/>
    <mergeCell ref="I56:I58"/>
    <mergeCell ref="J56:J58"/>
    <mergeCell ref="B47:B49"/>
    <mergeCell ref="H47:H49"/>
    <mergeCell ref="I47:I49"/>
    <mergeCell ref="J47:J49"/>
    <mergeCell ref="B50:B52"/>
    <mergeCell ref="H50:H52"/>
    <mergeCell ref="I50:I52"/>
    <mergeCell ref="J50:J52"/>
  </mergeCells>
  <hyperlinks>
    <hyperlink ref="C9" r:id="rId1"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КонсультантПлюс}" display="consultantplus://offline/ref=E6588BF3F206CD56C7EB0A997766B05C265BC9E742B4280970B583BF654C28F2E4B8ABC8435225855630CC23158E5CE6640ECF3B03F1C7B49A464110c7m3H"/>
    <hyperlink ref="H9" r:id="rId2"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КонсультантПлюс}" display="consultantplus://offline/ref=E6588BF3F206CD56C7EB0A997766B05C265BC9E742B4280970B583BF654C28F2E4B8ABC8435225855630CC23158E5CE6640ECF3B03F1C7B49A464110c7m3H"/>
    <hyperlink ref="C10" r:id="rId3"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КонсультантПлюс}" display="consultantplus://offline/ref=E6588BF3F206CD56C7EB0A997766B05C265BC9E742B4280970B583BF654C28F2E4B8ABC8435225855630CC23158E5CE6640ECF3B03F1C7B49A464110c7m3H"/>
    <hyperlink ref="C11" r:id="rId4"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КонсультантПлюс}" display="consultantplus://offline/ref=E6588BF3F206CD56C7EB0A997766B05C265BC9E742B4280970B583BF654C28F2E4B8ABC8435225855630CC23158E5CE6640ECF3B03F1C7B49A464110c7m3H"/>
  </hyperlinks>
  <printOptions horizontalCentered="1"/>
  <pageMargins left="0.70866141732283472" right="0.11811023622047245" top="0.39370078740157483" bottom="0.55118110236220474" header="0.11811023622047245" footer="0.11811023622047245"/>
  <pageSetup paperSize="9" scale="68" fitToHeight="12"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N225"/>
  <sheetViews>
    <sheetView tabSelected="1" zoomScale="80" zoomScaleNormal="80" workbookViewId="0">
      <selection activeCell="L22" sqref="L22"/>
    </sheetView>
  </sheetViews>
  <sheetFormatPr defaultRowHeight="15" x14ac:dyDescent="0.25"/>
  <cols>
    <col min="3" max="3" width="32.140625" customWidth="1"/>
    <col min="5" max="5" width="28.28515625" customWidth="1"/>
    <col min="6" max="6" width="14.7109375" customWidth="1"/>
    <col min="7" max="7" width="10.85546875" customWidth="1"/>
    <col min="8" max="9" width="10.85546875" bestFit="1" customWidth="1"/>
    <col min="10" max="10" width="11.7109375" customWidth="1"/>
    <col min="12" max="12" width="12.42578125" bestFit="1" customWidth="1"/>
  </cols>
  <sheetData>
    <row r="1" spans="2:13" ht="15.75" thickBot="1" x14ac:dyDescent="0.3"/>
    <row r="2" spans="2:13" ht="141" thickBot="1" x14ac:dyDescent="0.3">
      <c r="B2" s="1" t="s">
        <v>84</v>
      </c>
      <c r="C2" s="2" t="s">
        <v>1</v>
      </c>
      <c r="D2" s="2" t="s">
        <v>85</v>
      </c>
      <c r="E2" s="2" t="s">
        <v>86</v>
      </c>
      <c r="F2" s="2" t="s">
        <v>2</v>
      </c>
      <c r="G2" s="2" t="s">
        <v>87</v>
      </c>
      <c r="H2" s="29">
        <v>793</v>
      </c>
      <c r="I2" s="29">
        <v>794</v>
      </c>
      <c r="J2" s="29">
        <v>796</v>
      </c>
      <c r="K2" s="29">
        <v>799</v>
      </c>
      <c r="L2" s="29">
        <v>800</v>
      </c>
    </row>
    <row r="3" spans="2:13" ht="15.75" thickBot="1" x14ac:dyDescent="0.3">
      <c r="B3" s="3">
        <v>1</v>
      </c>
      <c r="C3" s="4">
        <v>2</v>
      </c>
      <c r="D3" s="4">
        <v>3</v>
      </c>
      <c r="E3" s="4">
        <v>4</v>
      </c>
      <c r="F3" s="4">
        <v>5</v>
      </c>
      <c r="G3" s="4">
        <v>6</v>
      </c>
    </row>
    <row r="4" spans="2:13" ht="15.75" thickBot="1" x14ac:dyDescent="0.3">
      <c r="B4" s="3">
        <v>1</v>
      </c>
      <c r="C4" s="77" t="s">
        <v>88</v>
      </c>
      <c r="D4" s="78"/>
      <c r="E4" s="78"/>
      <c r="F4" s="78"/>
      <c r="G4" s="79"/>
    </row>
    <row r="5" spans="2:13" ht="61.5" customHeight="1" thickBot="1" x14ac:dyDescent="0.3">
      <c r="B5" s="43">
        <v>1.1000000000000001</v>
      </c>
      <c r="C5" s="65" t="s">
        <v>89</v>
      </c>
      <c r="D5" s="43" t="s">
        <v>90</v>
      </c>
      <c r="E5" s="65" t="s">
        <v>91</v>
      </c>
      <c r="F5" s="6" t="s">
        <v>92</v>
      </c>
      <c r="G5" s="4">
        <v>3</v>
      </c>
      <c r="H5" s="29">
        <v>3</v>
      </c>
      <c r="I5" s="29">
        <v>2</v>
      </c>
      <c r="J5" s="29">
        <v>3</v>
      </c>
      <c r="K5" s="29">
        <v>3</v>
      </c>
      <c r="L5" s="29">
        <v>3</v>
      </c>
      <c r="M5" t="s">
        <v>414</v>
      </c>
    </row>
    <row r="6" spans="2:13" ht="26.25" thickBot="1" x14ac:dyDescent="0.3">
      <c r="B6" s="44"/>
      <c r="C6" s="66"/>
      <c r="D6" s="44"/>
      <c r="E6" s="66"/>
      <c r="F6" s="6" t="s">
        <v>93</v>
      </c>
      <c r="G6" s="4">
        <v>2</v>
      </c>
    </row>
    <row r="7" spans="2:13" ht="39" thickBot="1" x14ac:dyDescent="0.3">
      <c r="B7" s="44"/>
      <c r="C7" s="66"/>
      <c r="D7" s="44"/>
      <c r="E7" s="66"/>
      <c r="F7" s="6" t="s">
        <v>94</v>
      </c>
      <c r="G7" s="4">
        <v>1</v>
      </c>
    </row>
    <row r="8" spans="2:13" ht="51.75" thickBot="1" x14ac:dyDescent="0.3">
      <c r="B8" s="45"/>
      <c r="C8" s="67"/>
      <c r="D8" s="45"/>
      <c r="E8" s="67"/>
      <c r="F8" s="6" t="s">
        <v>95</v>
      </c>
      <c r="G8" s="4">
        <v>0</v>
      </c>
    </row>
    <row r="9" spans="2:13" x14ac:dyDescent="0.25">
      <c r="B9" s="43">
        <v>1.2</v>
      </c>
      <c r="C9" s="65" t="s">
        <v>96</v>
      </c>
      <c r="D9" s="43" t="s">
        <v>90</v>
      </c>
      <c r="E9" s="5" t="s">
        <v>97</v>
      </c>
      <c r="F9" s="74">
        <v>1</v>
      </c>
      <c r="G9" s="43">
        <v>3</v>
      </c>
    </row>
    <row r="10" spans="2:13" x14ac:dyDescent="0.25">
      <c r="B10" s="44"/>
      <c r="C10" s="66"/>
      <c r="D10" s="44"/>
      <c r="E10" s="5"/>
      <c r="F10" s="75"/>
      <c r="G10" s="44"/>
      <c r="H10">
        <v>3</v>
      </c>
      <c r="I10">
        <v>0</v>
      </c>
      <c r="J10">
        <v>3</v>
      </c>
      <c r="K10">
        <v>3</v>
      </c>
      <c r="L10">
        <v>3</v>
      </c>
      <c r="M10" t="s">
        <v>414</v>
      </c>
    </row>
    <row r="11" spans="2:13" ht="15.75" thickBot="1" x14ac:dyDescent="0.3">
      <c r="B11" s="44"/>
      <c r="C11" s="66"/>
      <c r="D11" s="44"/>
      <c r="E11" s="5" t="s">
        <v>98</v>
      </c>
      <c r="F11" s="76"/>
      <c r="G11" s="45"/>
    </row>
    <row r="12" spans="2:13" ht="104.25" customHeight="1" thickBot="1" x14ac:dyDescent="0.3">
      <c r="B12" s="44"/>
      <c r="C12" s="66"/>
      <c r="D12" s="44"/>
      <c r="E12" s="5" t="s">
        <v>99</v>
      </c>
      <c r="F12" s="6" t="s">
        <v>102</v>
      </c>
      <c r="G12" s="4">
        <v>2</v>
      </c>
    </row>
    <row r="13" spans="2:13" ht="129.75" customHeight="1" thickBot="1" x14ac:dyDescent="0.3">
      <c r="B13" s="44"/>
      <c r="C13" s="66"/>
      <c r="D13" s="44"/>
      <c r="E13" s="5" t="s">
        <v>100</v>
      </c>
      <c r="F13" s="6" t="s">
        <v>103</v>
      </c>
      <c r="G13" s="4">
        <v>1</v>
      </c>
    </row>
    <row r="14" spans="2:13" ht="96" customHeight="1" thickBot="1" x14ac:dyDescent="0.3">
      <c r="B14" s="45"/>
      <c r="C14" s="67"/>
      <c r="D14" s="45"/>
      <c r="E14" s="6" t="s">
        <v>101</v>
      </c>
      <c r="F14" s="6" t="s">
        <v>104</v>
      </c>
      <c r="G14" s="4">
        <v>0</v>
      </c>
    </row>
    <row r="15" spans="2:13" x14ac:dyDescent="0.25">
      <c r="B15" s="43">
        <v>1.3</v>
      </c>
      <c r="C15" s="65" t="s">
        <v>105</v>
      </c>
      <c r="D15" s="43" t="s">
        <v>90</v>
      </c>
      <c r="E15" s="5" t="s">
        <v>106</v>
      </c>
      <c r="F15" s="74">
        <v>1</v>
      </c>
      <c r="G15" s="43">
        <v>3</v>
      </c>
    </row>
    <row r="16" spans="2:13" ht="15.75" thickBot="1" x14ac:dyDescent="0.3">
      <c r="B16" s="44"/>
      <c r="C16" s="66"/>
      <c r="D16" s="44"/>
      <c r="E16" s="5"/>
      <c r="F16" s="76"/>
      <c r="G16" s="45"/>
      <c r="H16">
        <v>3</v>
      </c>
      <c r="I16">
        <v>3</v>
      </c>
      <c r="J16">
        <v>3</v>
      </c>
      <c r="K16">
        <v>3</v>
      </c>
      <c r="L16">
        <v>3</v>
      </c>
      <c r="M16" t="s">
        <v>414</v>
      </c>
    </row>
    <row r="17" spans="2:13" ht="26.25" thickBot="1" x14ac:dyDescent="0.3">
      <c r="B17" s="44"/>
      <c r="C17" s="66"/>
      <c r="D17" s="44"/>
      <c r="E17" s="5" t="s">
        <v>98</v>
      </c>
      <c r="F17" s="6" t="s">
        <v>102</v>
      </c>
      <c r="G17" s="4">
        <v>2</v>
      </c>
    </row>
    <row r="18" spans="2:13" ht="137.25" customHeight="1" thickBot="1" x14ac:dyDescent="0.3">
      <c r="B18" s="44"/>
      <c r="C18" s="66"/>
      <c r="D18" s="44"/>
      <c r="E18" s="5" t="s">
        <v>107</v>
      </c>
      <c r="F18" s="6" t="s">
        <v>103</v>
      </c>
      <c r="G18" s="4">
        <v>1</v>
      </c>
    </row>
    <row r="19" spans="2:13" ht="110.25" customHeight="1" thickBot="1" x14ac:dyDescent="0.3">
      <c r="B19" s="45"/>
      <c r="C19" s="67"/>
      <c r="D19" s="45"/>
      <c r="E19" s="6" t="s">
        <v>108</v>
      </c>
      <c r="F19" s="6" t="s">
        <v>104</v>
      </c>
      <c r="G19" s="4">
        <v>0</v>
      </c>
    </row>
    <row r="20" spans="2:13" ht="85.5" customHeight="1" thickBot="1" x14ac:dyDescent="0.3">
      <c r="B20" s="43">
        <v>1.4</v>
      </c>
      <c r="C20" s="65" t="s">
        <v>109</v>
      </c>
      <c r="D20" s="43" t="s">
        <v>90</v>
      </c>
      <c r="E20" s="65" t="s">
        <v>110</v>
      </c>
      <c r="F20" s="6" t="s">
        <v>111</v>
      </c>
      <c r="G20" s="4">
        <v>2</v>
      </c>
    </row>
    <row r="21" spans="2:13" ht="15.75" thickBot="1" x14ac:dyDescent="0.3">
      <c r="B21" s="45"/>
      <c r="C21" s="67"/>
      <c r="D21" s="45"/>
      <c r="E21" s="67"/>
      <c r="F21" s="6" t="s">
        <v>112</v>
      </c>
      <c r="G21" s="4">
        <v>0</v>
      </c>
      <c r="H21">
        <v>0</v>
      </c>
      <c r="I21">
        <v>0</v>
      </c>
      <c r="J21">
        <v>0</v>
      </c>
      <c r="K21">
        <v>0</v>
      </c>
      <c r="L21">
        <v>2</v>
      </c>
      <c r="M21" t="s">
        <v>414</v>
      </c>
    </row>
    <row r="22" spans="2:13" ht="196.5" customHeight="1" thickBot="1" x14ac:dyDescent="0.3">
      <c r="B22" s="43">
        <v>1.5</v>
      </c>
      <c r="C22" s="65" t="s">
        <v>113</v>
      </c>
      <c r="D22" s="43" t="s">
        <v>90</v>
      </c>
      <c r="E22" s="65" t="s">
        <v>114</v>
      </c>
      <c r="F22" s="6" t="s">
        <v>92</v>
      </c>
      <c r="G22" s="4">
        <v>3</v>
      </c>
      <c r="H22" s="29">
        <v>3</v>
      </c>
      <c r="I22" s="29">
        <v>3</v>
      </c>
      <c r="J22" s="29">
        <v>3</v>
      </c>
      <c r="K22" s="29">
        <v>3</v>
      </c>
      <c r="L22" s="29">
        <v>3</v>
      </c>
      <c r="M22" t="s">
        <v>414</v>
      </c>
    </row>
    <row r="23" spans="2:13" ht="26.25" thickBot="1" x14ac:dyDescent="0.3">
      <c r="B23" s="44"/>
      <c r="C23" s="66"/>
      <c r="D23" s="44"/>
      <c r="E23" s="66"/>
      <c r="F23" s="6" t="s">
        <v>93</v>
      </c>
      <c r="G23" s="4">
        <v>2</v>
      </c>
    </row>
    <row r="24" spans="2:13" ht="39" thickBot="1" x14ac:dyDescent="0.3">
      <c r="B24" s="44"/>
      <c r="C24" s="66"/>
      <c r="D24" s="44"/>
      <c r="E24" s="66"/>
      <c r="F24" s="6" t="s">
        <v>94</v>
      </c>
      <c r="G24" s="4">
        <v>1</v>
      </c>
    </row>
    <row r="25" spans="2:13" ht="51.75" thickBot="1" x14ac:dyDescent="0.3">
      <c r="B25" s="45"/>
      <c r="C25" s="67"/>
      <c r="D25" s="45"/>
      <c r="E25" s="67"/>
      <c r="F25" s="6" t="s">
        <v>95</v>
      </c>
      <c r="G25" s="4">
        <v>0</v>
      </c>
    </row>
    <row r="26" spans="2:13" x14ac:dyDescent="0.25">
      <c r="B26" s="43">
        <v>1.6</v>
      </c>
      <c r="C26" s="65" t="s">
        <v>115</v>
      </c>
      <c r="D26" s="43" t="s">
        <v>90</v>
      </c>
      <c r="E26" s="5" t="s">
        <v>106</v>
      </c>
      <c r="F26" s="74">
        <v>1</v>
      </c>
      <c r="G26" s="43">
        <v>3</v>
      </c>
    </row>
    <row r="27" spans="2:13" ht="15.75" thickBot="1" x14ac:dyDescent="0.3">
      <c r="B27" s="44"/>
      <c r="C27" s="66"/>
      <c r="D27" s="44"/>
      <c r="E27" s="5"/>
      <c r="F27" s="76"/>
      <c r="G27" s="45"/>
      <c r="H27" s="29">
        <v>2</v>
      </c>
      <c r="I27" s="29">
        <v>2</v>
      </c>
      <c r="J27" s="29">
        <v>3</v>
      </c>
      <c r="K27" s="29">
        <v>3</v>
      </c>
      <c r="L27" s="29">
        <v>3</v>
      </c>
      <c r="M27" t="s">
        <v>414</v>
      </c>
    </row>
    <row r="28" spans="2:13" ht="26.25" thickBot="1" x14ac:dyDescent="0.3">
      <c r="B28" s="44"/>
      <c r="C28" s="66"/>
      <c r="D28" s="44"/>
      <c r="E28" s="5" t="s">
        <v>98</v>
      </c>
      <c r="F28" s="6" t="s">
        <v>102</v>
      </c>
      <c r="G28" s="4">
        <v>2</v>
      </c>
      <c r="H28" s="29"/>
      <c r="I28" s="29"/>
      <c r="J28" s="29"/>
      <c r="K28" s="29"/>
      <c r="L28" s="29"/>
    </row>
    <row r="29" spans="2:13" ht="138.75" customHeight="1" thickBot="1" x14ac:dyDescent="0.3">
      <c r="B29" s="44"/>
      <c r="C29" s="66"/>
      <c r="D29" s="44"/>
      <c r="E29" s="5" t="s">
        <v>116</v>
      </c>
      <c r="F29" s="6" t="s">
        <v>103</v>
      </c>
      <c r="G29" s="4">
        <v>1</v>
      </c>
    </row>
    <row r="30" spans="2:13" ht="123.75" customHeight="1" thickBot="1" x14ac:dyDescent="0.3">
      <c r="B30" s="45"/>
      <c r="C30" s="67"/>
      <c r="D30" s="45"/>
      <c r="E30" s="6" t="s">
        <v>117</v>
      </c>
      <c r="F30" s="6" t="s">
        <v>104</v>
      </c>
      <c r="G30" s="4">
        <v>0</v>
      </c>
    </row>
    <row r="31" spans="2:13" x14ac:dyDescent="0.25">
      <c r="B31" s="43">
        <v>1.7</v>
      </c>
      <c r="C31" s="65" t="s">
        <v>118</v>
      </c>
      <c r="D31" s="43" t="s">
        <v>90</v>
      </c>
      <c r="E31" s="5" t="s">
        <v>119</v>
      </c>
      <c r="F31" s="74">
        <v>0</v>
      </c>
      <c r="G31" s="43">
        <v>3</v>
      </c>
    </row>
    <row r="32" spans="2:13" ht="15.75" thickBot="1" x14ac:dyDescent="0.3">
      <c r="B32" s="44"/>
      <c r="C32" s="66"/>
      <c r="D32" s="44"/>
      <c r="E32" s="5"/>
      <c r="F32" s="76"/>
      <c r="G32" s="45"/>
    </row>
    <row r="33" spans="2:13" ht="26.25" thickBot="1" x14ac:dyDescent="0.3">
      <c r="B33" s="44"/>
      <c r="C33" s="66"/>
      <c r="D33" s="44"/>
      <c r="E33" s="5" t="s">
        <v>98</v>
      </c>
      <c r="F33" s="6" t="s">
        <v>122</v>
      </c>
      <c r="G33" s="4">
        <v>2</v>
      </c>
      <c r="H33">
        <v>2</v>
      </c>
      <c r="I33">
        <v>2</v>
      </c>
      <c r="J33">
        <v>3</v>
      </c>
      <c r="K33">
        <v>3</v>
      </c>
      <c r="L33">
        <v>3</v>
      </c>
      <c r="M33" t="s">
        <v>414</v>
      </c>
    </row>
    <row r="34" spans="2:13" ht="168.75" customHeight="1" thickBot="1" x14ac:dyDescent="0.3">
      <c r="B34" s="44"/>
      <c r="C34" s="66"/>
      <c r="D34" s="44"/>
      <c r="E34" s="5" t="s">
        <v>120</v>
      </c>
      <c r="F34" s="6" t="s">
        <v>123</v>
      </c>
      <c r="G34" s="4">
        <v>1</v>
      </c>
    </row>
    <row r="35" spans="2:13" ht="138" customHeight="1" thickBot="1" x14ac:dyDescent="0.3">
      <c r="B35" s="45"/>
      <c r="C35" s="67"/>
      <c r="D35" s="45"/>
      <c r="E35" s="6" t="s">
        <v>121</v>
      </c>
      <c r="F35" s="6" t="s">
        <v>124</v>
      </c>
      <c r="G35" s="4">
        <v>0</v>
      </c>
    </row>
    <row r="36" spans="2:13" x14ac:dyDescent="0.25">
      <c r="B36" s="43">
        <v>1.8</v>
      </c>
      <c r="C36" s="65" t="s">
        <v>125</v>
      </c>
      <c r="D36" s="43" t="s">
        <v>126</v>
      </c>
      <c r="E36" s="5" t="s">
        <v>127</v>
      </c>
      <c r="F36" s="74">
        <v>1</v>
      </c>
      <c r="G36" s="43">
        <v>3</v>
      </c>
    </row>
    <row r="37" spans="2:13" ht="40.5" customHeight="1" thickBot="1" x14ac:dyDescent="0.3">
      <c r="B37" s="44"/>
      <c r="C37" s="66"/>
      <c r="D37" s="44"/>
      <c r="E37" s="5"/>
      <c r="F37" s="76"/>
      <c r="G37" s="45"/>
      <c r="H37">
        <v>3</v>
      </c>
      <c r="I37">
        <v>3</v>
      </c>
      <c r="J37">
        <v>3</v>
      </c>
      <c r="K37">
        <v>3</v>
      </c>
      <c r="L37">
        <v>3</v>
      </c>
      <c r="M37" t="s">
        <v>414</v>
      </c>
    </row>
    <row r="38" spans="2:13" ht="26.25" thickBot="1" x14ac:dyDescent="0.3">
      <c r="B38" s="44"/>
      <c r="C38" s="66"/>
      <c r="D38" s="44"/>
      <c r="E38" s="5" t="s">
        <v>98</v>
      </c>
      <c r="F38" s="6" t="s">
        <v>130</v>
      </c>
      <c r="G38" s="4">
        <v>2</v>
      </c>
    </row>
    <row r="39" spans="2:13" ht="146.25" customHeight="1" thickBot="1" x14ac:dyDescent="0.3">
      <c r="B39" s="44"/>
      <c r="C39" s="66"/>
      <c r="D39" s="44"/>
      <c r="E39" s="5" t="s">
        <v>128</v>
      </c>
      <c r="F39" s="6" t="s">
        <v>131</v>
      </c>
      <c r="G39" s="4">
        <v>1</v>
      </c>
    </row>
    <row r="40" spans="2:13" ht="162.75" customHeight="1" thickBot="1" x14ac:dyDescent="0.3">
      <c r="B40" s="45"/>
      <c r="C40" s="67"/>
      <c r="D40" s="45"/>
      <c r="E40" s="6" t="s">
        <v>129</v>
      </c>
      <c r="F40" s="6" t="s">
        <v>132</v>
      </c>
      <c r="G40" s="4">
        <v>0</v>
      </c>
    </row>
    <row r="41" spans="2:13" ht="15.75" thickBot="1" x14ac:dyDescent="0.3">
      <c r="B41" s="3">
        <v>2</v>
      </c>
      <c r="C41" s="77" t="s">
        <v>133</v>
      </c>
      <c r="D41" s="78"/>
      <c r="E41" s="78"/>
      <c r="F41" s="78"/>
      <c r="G41" s="79"/>
    </row>
    <row r="42" spans="2:13" ht="15.75" thickBot="1" x14ac:dyDescent="0.3">
      <c r="B42" s="71">
        <v>2.1</v>
      </c>
      <c r="C42" s="65" t="s">
        <v>134</v>
      </c>
      <c r="D42" s="43" t="s">
        <v>90</v>
      </c>
      <c r="E42" s="5" t="s">
        <v>135</v>
      </c>
      <c r="F42" s="6" t="s">
        <v>138</v>
      </c>
      <c r="G42" s="4">
        <v>5</v>
      </c>
      <c r="H42">
        <f>((H45-H46)/H45)*100</f>
        <v>6.2203703860194697</v>
      </c>
      <c r="I42">
        <f t="shared" ref="I42:L42" si="0">((I45-I46)/I45)*100</f>
        <v>1.1188544623792207</v>
      </c>
      <c r="J42">
        <f t="shared" si="0"/>
        <v>1.6988062442607872</v>
      </c>
      <c r="K42">
        <f t="shared" si="0"/>
        <v>0.32907623599467567</v>
      </c>
      <c r="L42">
        <f t="shared" si="0"/>
        <v>0.22128188206063196</v>
      </c>
    </row>
    <row r="43" spans="2:13" ht="26.25" thickBot="1" x14ac:dyDescent="0.3">
      <c r="B43" s="72"/>
      <c r="C43" s="66"/>
      <c r="D43" s="44"/>
      <c r="E43" s="5"/>
      <c r="F43" s="6" t="s">
        <v>139</v>
      </c>
      <c r="G43" s="4">
        <v>4</v>
      </c>
      <c r="H43">
        <v>3</v>
      </c>
      <c r="I43">
        <v>4</v>
      </c>
      <c r="J43">
        <v>4</v>
      </c>
      <c r="K43">
        <v>5</v>
      </c>
      <c r="L43">
        <v>5</v>
      </c>
      <c r="M43" t="s">
        <v>414</v>
      </c>
    </row>
    <row r="44" spans="2:13" ht="26.25" thickBot="1" x14ac:dyDescent="0.3">
      <c r="B44" s="72"/>
      <c r="C44" s="66"/>
      <c r="D44" s="44"/>
      <c r="E44" s="5" t="s">
        <v>98</v>
      </c>
      <c r="F44" s="6" t="s">
        <v>140</v>
      </c>
      <c r="G44" s="4">
        <v>3</v>
      </c>
    </row>
    <row r="45" spans="2:13" ht="92.25" customHeight="1" thickBot="1" x14ac:dyDescent="0.3">
      <c r="B45" s="72"/>
      <c r="C45" s="66"/>
      <c r="D45" s="44"/>
      <c r="E45" s="5" t="s">
        <v>136</v>
      </c>
      <c r="F45" s="6" t="s">
        <v>141</v>
      </c>
      <c r="G45" s="4">
        <v>2</v>
      </c>
      <c r="H45">
        <v>568012.80000000005</v>
      </c>
      <c r="I45">
        <v>782291.2</v>
      </c>
      <c r="J45">
        <v>1960.2</v>
      </c>
      <c r="K45">
        <v>1276.3</v>
      </c>
      <c r="L45" s="32">
        <v>7727.7</v>
      </c>
    </row>
    <row r="46" spans="2:13" ht="90.75" customHeight="1" thickBot="1" x14ac:dyDescent="0.3">
      <c r="B46" s="72"/>
      <c r="C46" s="66"/>
      <c r="D46" s="44"/>
      <c r="E46" s="5" t="s">
        <v>137</v>
      </c>
      <c r="F46" s="6" t="s">
        <v>142</v>
      </c>
      <c r="G46" s="4">
        <v>1</v>
      </c>
      <c r="H46">
        <v>532680.30000000005</v>
      </c>
      <c r="I46">
        <v>773538.5</v>
      </c>
      <c r="J46">
        <v>1926.9</v>
      </c>
      <c r="K46">
        <v>1272.0999999999999</v>
      </c>
      <c r="L46">
        <v>7710.6</v>
      </c>
    </row>
    <row r="47" spans="2:13" ht="15.75" thickBot="1" x14ac:dyDescent="0.3">
      <c r="B47" s="73"/>
      <c r="C47" s="67"/>
      <c r="D47" s="45"/>
      <c r="E47" s="24"/>
      <c r="F47" s="6" t="s">
        <v>143</v>
      </c>
      <c r="G47" s="4">
        <v>0</v>
      </c>
    </row>
    <row r="48" spans="2:13" x14ac:dyDescent="0.25">
      <c r="B48" s="71">
        <v>2.2000000000000002</v>
      </c>
      <c r="C48" s="65" t="s">
        <v>144</v>
      </c>
      <c r="D48" s="43" t="s">
        <v>145</v>
      </c>
      <c r="E48" s="5" t="s">
        <v>146</v>
      </c>
      <c r="F48" s="65" t="s">
        <v>149</v>
      </c>
      <c r="G48" s="43">
        <v>3</v>
      </c>
      <c r="H48">
        <f>((H51-H52)/H52)*100</f>
        <v>13.836815763765747</v>
      </c>
      <c r="I48" t="e">
        <f>((I51-I52)/I52)*100</f>
        <v>#DIV/0!</v>
      </c>
      <c r="J48" t="e">
        <f>((J51-J52)/J52)*100</f>
        <v>#DIV/0!</v>
      </c>
      <c r="K48" t="e">
        <f>((K51-K52)/K52)*100</f>
        <v>#DIV/0!</v>
      </c>
      <c r="L48" t="e">
        <f>((L51-L52)/L52)*100</f>
        <v>#DIV/0!</v>
      </c>
    </row>
    <row r="49" spans="2:14" ht="15.75" thickBot="1" x14ac:dyDescent="0.3">
      <c r="B49" s="72"/>
      <c r="C49" s="66"/>
      <c r="D49" s="44"/>
      <c r="E49" s="5"/>
      <c r="F49" s="67"/>
      <c r="G49" s="45"/>
    </row>
    <row r="50" spans="2:14" ht="26.25" thickBot="1" x14ac:dyDescent="0.3">
      <c r="B50" s="72"/>
      <c r="C50" s="66"/>
      <c r="D50" s="44"/>
      <c r="E50" s="5" t="s">
        <v>98</v>
      </c>
      <c r="F50" s="6" t="s">
        <v>140</v>
      </c>
      <c r="G50" s="4">
        <v>2</v>
      </c>
      <c r="H50">
        <v>1</v>
      </c>
      <c r="I50">
        <v>3</v>
      </c>
      <c r="J50">
        <v>3</v>
      </c>
      <c r="K50">
        <v>3</v>
      </c>
      <c r="L50">
        <v>3</v>
      </c>
      <c r="M50" t="s">
        <v>414</v>
      </c>
    </row>
    <row r="51" spans="2:14" ht="93.75" customHeight="1" thickBot="1" x14ac:dyDescent="0.3">
      <c r="B51" s="72"/>
      <c r="C51" s="66"/>
      <c r="D51" s="44"/>
      <c r="E51" s="5" t="s">
        <v>147</v>
      </c>
      <c r="F51" s="6" t="s">
        <v>141</v>
      </c>
      <c r="G51" s="4">
        <v>1</v>
      </c>
      <c r="H51">
        <v>491750</v>
      </c>
      <c r="I51">
        <v>0</v>
      </c>
      <c r="J51">
        <v>0</v>
      </c>
      <c r="K51">
        <v>0</v>
      </c>
      <c r="L51">
        <v>0</v>
      </c>
    </row>
    <row r="52" spans="2:14" ht="80.25" customHeight="1" thickBot="1" x14ac:dyDescent="0.3">
      <c r="B52" s="73"/>
      <c r="C52" s="67"/>
      <c r="D52" s="45"/>
      <c r="E52" s="6" t="s">
        <v>148</v>
      </c>
      <c r="F52" s="6" t="s">
        <v>150</v>
      </c>
      <c r="G52" s="4">
        <v>0</v>
      </c>
      <c r="H52">
        <v>431978</v>
      </c>
      <c r="I52">
        <v>0</v>
      </c>
      <c r="J52">
        <v>0</v>
      </c>
      <c r="K52">
        <v>0</v>
      </c>
      <c r="L52">
        <v>0</v>
      </c>
    </row>
    <row r="53" spans="2:14" ht="171" customHeight="1" thickBot="1" x14ac:dyDescent="0.3">
      <c r="B53" s="43">
        <v>2.2999999999999998</v>
      </c>
      <c r="C53" s="65" t="s">
        <v>151</v>
      </c>
      <c r="D53" s="43" t="s">
        <v>90</v>
      </c>
      <c r="E53" s="5" t="s">
        <v>152</v>
      </c>
      <c r="F53" s="6" t="s">
        <v>155</v>
      </c>
      <c r="G53" s="4">
        <v>3</v>
      </c>
      <c r="H53">
        <f>(H55/(H56+1))</f>
        <v>19</v>
      </c>
      <c r="I53">
        <f t="shared" ref="I53:L53" si="1">(I55/(I56+1))</f>
        <v>1.55</v>
      </c>
      <c r="J53">
        <f t="shared" si="1"/>
        <v>1</v>
      </c>
      <c r="K53">
        <f t="shared" si="1"/>
        <v>1</v>
      </c>
      <c r="L53">
        <f t="shared" si="1"/>
        <v>5</v>
      </c>
    </row>
    <row r="54" spans="2:14" ht="166.5" customHeight="1" thickBot="1" x14ac:dyDescent="0.3">
      <c r="B54" s="44"/>
      <c r="C54" s="66"/>
      <c r="D54" s="44"/>
      <c r="E54" s="5" t="s">
        <v>98</v>
      </c>
      <c r="F54" s="6" t="s">
        <v>156</v>
      </c>
      <c r="G54" s="4">
        <v>2</v>
      </c>
      <c r="H54">
        <v>0</v>
      </c>
      <c r="I54">
        <v>3</v>
      </c>
      <c r="J54">
        <v>3</v>
      </c>
      <c r="K54">
        <v>3</v>
      </c>
      <c r="L54">
        <v>3</v>
      </c>
      <c r="M54" t="s">
        <v>414</v>
      </c>
    </row>
    <row r="55" spans="2:14" ht="335.25" customHeight="1" thickBot="1" x14ac:dyDescent="0.3">
      <c r="B55" s="44"/>
      <c r="C55" s="66"/>
      <c r="D55" s="44"/>
      <c r="E55" s="5" t="s">
        <v>153</v>
      </c>
      <c r="F55" s="6" t="s">
        <v>157</v>
      </c>
      <c r="G55" s="4">
        <v>1</v>
      </c>
      <c r="H55">
        <v>95</v>
      </c>
      <c r="I55">
        <v>31</v>
      </c>
      <c r="J55">
        <v>1</v>
      </c>
      <c r="K55">
        <v>1</v>
      </c>
      <c r="L55">
        <v>5</v>
      </c>
    </row>
    <row r="56" spans="2:14" ht="246.75" customHeight="1" thickBot="1" x14ac:dyDescent="0.3">
      <c r="B56" s="45"/>
      <c r="C56" s="67"/>
      <c r="D56" s="45"/>
      <c r="E56" s="6" t="s">
        <v>154</v>
      </c>
      <c r="F56" s="6" t="s">
        <v>158</v>
      </c>
      <c r="G56" s="4">
        <v>0</v>
      </c>
      <c r="H56" s="29">
        <v>4</v>
      </c>
      <c r="I56" s="29">
        <v>19</v>
      </c>
      <c r="J56" s="29">
        <v>0</v>
      </c>
      <c r="K56" s="29">
        <v>0</v>
      </c>
      <c r="L56" s="29">
        <v>0</v>
      </c>
    </row>
    <row r="57" spans="2:14" ht="15.75" thickBot="1" x14ac:dyDescent="0.3">
      <c r="B57" s="71">
        <v>2.4</v>
      </c>
      <c r="C57" s="80" t="s">
        <v>159</v>
      </c>
      <c r="D57" s="43" t="s">
        <v>90</v>
      </c>
      <c r="E57" s="5" t="s">
        <v>160</v>
      </c>
      <c r="F57" s="6" t="s">
        <v>163</v>
      </c>
      <c r="G57" s="4">
        <v>3</v>
      </c>
    </row>
    <row r="58" spans="2:14" ht="390.75" thickBot="1" x14ac:dyDescent="0.3">
      <c r="B58" s="72"/>
      <c r="C58" s="81"/>
      <c r="D58" s="44"/>
      <c r="E58" s="25" t="s">
        <v>161</v>
      </c>
      <c r="F58" s="6" t="s">
        <v>164</v>
      </c>
      <c r="G58" s="4">
        <v>2</v>
      </c>
      <c r="H58" s="29">
        <v>0</v>
      </c>
      <c r="I58" s="29">
        <v>0</v>
      </c>
      <c r="J58" s="29">
        <v>0</v>
      </c>
      <c r="K58" s="29">
        <v>0</v>
      </c>
      <c r="L58" s="29">
        <v>0</v>
      </c>
      <c r="M58" s="29" t="s">
        <v>414</v>
      </c>
      <c r="N58" s="29"/>
    </row>
    <row r="59" spans="2:14" ht="341.25" customHeight="1" thickBot="1" x14ac:dyDescent="0.3">
      <c r="B59" s="72"/>
      <c r="C59" s="81"/>
      <c r="D59" s="44"/>
      <c r="E59" s="25" t="s">
        <v>162</v>
      </c>
      <c r="F59" s="6" t="s">
        <v>165</v>
      </c>
      <c r="G59" s="4">
        <v>1</v>
      </c>
      <c r="H59">
        <f>140000/177101633.64</f>
        <v>7.9050654204908331E-4</v>
      </c>
    </row>
    <row r="60" spans="2:14" ht="15.75" thickBot="1" x14ac:dyDescent="0.3">
      <c r="B60" s="73"/>
      <c r="C60" s="82"/>
      <c r="D60" s="45"/>
      <c r="E60" s="24"/>
      <c r="F60" s="6" t="s">
        <v>166</v>
      </c>
      <c r="G60" s="4">
        <v>0</v>
      </c>
    </row>
    <row r="61" spans="2:14" x14ac:dyDescent="0.25">
      <c r="B61" s="43">
        <v>2.5</v>
      </c>
      <c r="C61" s="65" t="s">
        <v>167</v>
      </c>
      <c r="D61" s="43" t="s">
        <v>168</v>
      </c>
      <c r="E61" s="5" t="s">
        <v>169</v>
      </c>
      <c r="F61" s="65" t="s">
        <v>173</v>
      </c>
      <c r="G61" s="43">
        <v>3</v>
      </c>
      <c r="H61">
        <f>H64/H65*100</f>
        <v>91.472382157426296</v>
      </c>
      <c r="I61">
        <f>I64/I65*100</f>
        <v>98.760888282152919</v>
      </c>
      <c r="J61">
        <f>J64/J65*100</f>
        <v>0</v>
      </c>
      <c r="L61">
        <f>L64/L65*100</f>
        <v>100</v>
      </c>
    </row>
    <row r="62" spans="2:14" ht="15.75" thickBot="1" x14ac:dyDescent="0.3">
      <c r="B62" s="44"/>
      <c r="C62" s="66"/>
      <c r="D62" s="44"/>
      <c r="E62" s="5"/>
      <c r="F62" s="67"/>
      <c r="G62" s="45"/>
    </row>
    <row r="63" spans="2:14" ht="39" customHeight="1" thickBot="1" x14ac:dyDescent="0.3">
      <c r="B63" s="44"/>
      <c r="C63" s="66"/>
      <c r="D63" s="44"/>
      <c r="E63" s="5" t="s">
        <v>170</v>
      </c>
      <c r="F63" s="6" t="s">
        <v>103</v>
      </c>
      <c r="G63" s="4">
        <v>2</v>
      </c>
      <c r="H63">
        <v>2</v>
      </c>
      <c r="I63">
        <v>3</v>
      </c>
      <c r="J63">
        <v>0</v>
      </c>
      <c r="K63">
        <v>0</v>
      </c>
      <c r="L63">
        <v>3</v>
      </c>
      <c r="M63" t="s">
        <v>414</v>
      </c>
    </row>
    <row r="64" spans="2:14" ht="90" customHeight="1" thickBot="1" x14ac:dyDescent="0.3">
      <c r="B64" s="44"/>
      <c r="C64" s="66"/>
      <c r="D64" s="44"/>
      <c r="E64" s="5" t="s">
        <v>171</v>
      </c>
      <c r="F64" s="6" t="s">
        <v>174</v>
      </c>
      <c r="G64" s="4">
        <v>1</v>
      </c>
      <c r="H64">
        <v>487256</v>
      </c>
      <c r="I64">
        <v>763953</v>
      </c>
      <c r="J64">
        <v>0</v>
      </c>
      <c r="K64">
        <v>0</v>
      </c>
      <c r="L64">
        <v>7711</v>
      </c>
    </row>
    <row r="65" spans="2:13" ht="117.75" customHeight="1" thickBot="1" x14ac:dyDescent="0.3">
      <c r="B65" s="45"/>
      <c r="C65" s="67"/>
      <c r="D65" s="45"/>
      <c r="E65" s="6" t="s">
        <v>172</v>
      </c>
      <c r="F65" s="6" t="s">
        <v>132</v>
      </c>
      <c r="G65" s="4">
        <v>0</v>
      </c>
      <c r="H65">
        <v>532681</v>
      </c>
      <c r="I65">
        <v>773538</v>
      </c>
      <c r="J65">
        <v>1927</v>
      </c>
      <c r="K65">
        <v>1272</v>
      </c>
      <c r="L65">
        <v>7711</v>
      </c>
    </row>
    <row r="66" spans="2:13" x14ac:dyDescent="0.25">
      <c r="B66" s="43">
        <v>2.6</v>
      </c>
      <c r="C66" s="65" t="s">
        <v>175</v>
      </c>
      <c r="D66" s="43" t="s">
        <v>90</v>
      </c>
      <c r="E66" s="5" t="s">
        <v>176</v>
      </c>
      <c r="F66" s="74">
        <v>0</v>
      </c>
      <c r="G66" s="43">
        <v>3</v>
      </c>
    </row>
    <row r="67" spans="2:13" ht="15.75" thickBot="1" x14ac:dyDescent="0.3">
      <c r="B67" s="44"/>
      <c r="C67" s="66"/>
      <c r="D67" s="44"/>
      <c r="E67" s="5"/>
      <c r="F67" s="76"/>
      <c r="G67" s="45"/>
    </row>
    <row r="68" spans="2:13" ht="26.25" thickBot="1" x14ac:dyDescent="0.3">
      <c r="B68" s="44"/>
      <c r="C68" s="66"/>
      <c r="D68" s="44"/>
      <c r="E68" s="5" t="s">
        <v>170</v>
      </c>
      <c r="F68" s="6" t="s">
        <v>178</v>
      </c>
      <c r="G68" s="4">
        <v>2</v>
      </c>
      <c r="H68">
        <v>2</v>
      </c>
      <c r="I68">
        <v>3</v>
      </c>
      <c r="J68">
        <v>3</v>
      </c>
      <c r="K68">
        <v>3</v>
      </c>
      <c r="L68">
        <v>3</v>
      </c>
      <c r="M68" t="s">
        <v>414</v>
      </c>
    </row>
    <row r="69" spans="2:13" ht="90" customHeight="1" thickBot="1" x14ac:dyDescent="0.3">
      <c r="B69" s="44"/>
      <c r="C69" s="66"/>
      <c r="D69" s="44"/>
      <c r="E69" s="5" t="s">
        <v>177</v>
      </c>
      <c r="F69" s="6" t="s">
        <v>179</v>
      </c>
      <c r="G69" s="4">
        <v>1</v>
      </c>
    </row>
    <row r="70" spans="2:13" ht="72" customHeight="1" thickBot="1" x14ac:dyDescent="0.3">
      <c r="B70" s="45"/>
      <c r="C70" s="67"/>
      <c r="D70" s="45"/>
      <c r="E70" s="6" t="s">
        <v>137</v>
      </c>
      <c r="F70" s="6" t="s">
        <v>180</v>
      </c>
      <c r="G70" s="4">
        <v>0</v>
      </c>
    </row>
    <row r="71" spans="2:13" ht="36.75" customHeight="1" thickBot="1" x14ac:dyDescent="0.3">
      <c r="B71" s="43">
        <v>2.7</v>
      </c>
      <c r="C71" s="65" t="s">
        <v>181</v>
      </c>
      <c r="D71" s="43" t="s">
        <v>182</v>
      </c>
      <c r="E71" s="5" t="s">
        <v>183</v>
      </c>
      <c r="F71" s="26">
        <v>0</v>
      </c>
      <c r="G71" s="4">
        <v>3</v>
      </c>
      <c r="H71">
        <v>3</v>
      </c>
      <c r="I71">
        <v>3</v>
      </c>
      <c r="J71">
        <v>3</v>
      </c>
      <c r="K71">
        <v>3</v>
      </c>
      <c r="L71">
        <v>3</v>
      </c>
      <c r="M71" t="s">
        <v>414</v>
      </c>
    </row>
    <row r="72" spans="2:13" ht="162" customHeight="1" thickBot="1" x14ac:dyDescent="0.3">
      <c r="B72" s="44"/>
      <c r="C72" s="66"/>
      <c r="D72" s="44"/>
      <c r="E72" s="5" t="s">
        <v>184</v>
      </c>
      <c r="F72" s="6" t="s">
        <v>185</v>
      </c>
      <c r="G72" s="4">
        <v>2</v>
      </c>
    </row>
    <row r="73" spans="2:13" ht="94.5" customHeight="1" thickBot="1" x14ac:dyDescent="0.3">
      <c r="B73" s="44"/>
      <c r="C73" s="66"/>
      <c r="D73" s="44"/>
      <c r="E73" s="5" t="s">
        <v>137</v>
      </c>
      <c r="F73" s="6" t="s">
        <v>186</v>
      </c>
      <c r="G73" s="4">
        <v>1</v>
      </c>
    </row>
    <row r="74" spans="2:13" ht="15.75" thickBot="1" x14ac:dyDescent="0.3">
      <c r="B74" s="45"/>
      <c r="C74" s="67"/>
      <c r="D74" s="45"/>
      <c r="E74" s="24"/>
      <c r="F74" s="6" t="s">
        <v>187</v>
      </c>
      <c r="G74" s="4">
        <v>0</v>
      </c>
    </row>
    <row r="75" spans="2:13" x14ac:dyDescent="0.25">
      <c r="B75" s="43">
        <v>2.8</v>
      </c>
      <c r="C75" s="65" t="s">
        <v>188</v>
      </c>
      <c r="D75" s="43" t="s">
        <v>90</v>
      </c>
      <c r="E75" s="5" t="s">
        <v>189</v>
      </c>
      <c r="F75" s="74">
        <v>0</v>
      </c>
      <c r="G75" s="43">
        <v>4</v>
      </c>
    </row>
    <row r="76" spans="2:13" ht="15.75" thickBot="1" x14ac:dyDescent="0.3">
      <c r="B76" s="44"/>
      <c r="C76" s="66"/>
      <c r="D76" s="44"/>
      <c r="E76" s="5"/>
      <c r="F76" s="76"/>
      <c r="G76" s="45"/>
      <c r="H76">
        <v>4</v>
      </c>
      <c r="I76">
        <v>4</v>
      </c>
      <c r="J76">
        <v>4</v>
      </c>
      <c r="K76">
        <v>4</v>
      </c>
      <c r="L76">
        <v>4</v>
      </c>
      <c r="M76" t="s">
        <v>414</v>
      </c>
    </row>
    <row r="77" spans="2:13" ht="15.75" thickBot="1" x14ac:dyDescent="0.3">
      <c r="B77" s="44"/>
      <c r="C77" s="66"/>
      <c r="D77" s="44"/>
      <c r="E77" s="5" t="s">
        <v>170</v>
      </c>
      <c r="F77" s="6" t="s">
        <v>193</v>
      </c>
      <c r="G77" s="4">
        <v>3</v>
      </c>
    </row>
    <row r="78" spans="2:13" ht="29.25" customHeight="1" thickBot="1" x14ac:dyDescent="0.3">
      <c r="B78" s="44"/>
      <c r="C78" s="66"/>
      <c r="D78" s="44"/>
      <c r="E78" s="5" t="s">
        <v>190</v>
      </c>
      <c r="F78" s="6" t="s">
        <v>194</v>
      </c>
      <c r="G78" s="4">
        <v>2</v>
      </c>
    </row>
    <row r="79" spans="2:13" ht="121.5" customHeight="1" thickBot="1" x14ac:dyDescent="0.3">
      <c r="B79" s="44"/>
      <c r="C79" s="66"/>
      <c r="D79" s="44"/>
      <c r="E79" s="5" t="s">
        <v>191</v>
      </c>
      <c r="F79" s="6" t="s">
        <v>195</v>
      </c>
      <c r="G79" s="4">
        <v>1</v>
      </c>
    </row>
    <row r="80" spans="2:13" ht="84.75" customHeight="1" thickBot="1" x14ac:dyDescent="0.3">
      <c r="B80" s="45"/>
      <c r="C80" s="67"/>
      <c r="D80" s="45"/>
      <c r="E80" s="6" t="s">
        <v>192</v>
      </c>
      <c r="F80" s="6" t="s">
        <v>196</v>
      </c>
      <c r="G80" s="4">
        <v>0</v>
      </c>
    </row>
    <row r="81" spans="2:13" x14ac:dyDescent="0.25">
      <c r="B81" s="43">
        <v>2.9</v>
      </c>
      <c r="C81" s="65" t="s">
        <v>197</v>
      </c>
      <c r="D81" s="43" t="s">
        <v>90</v>
      </c>
      <c r="E81" s="5" t="s">
        <v>198</v>
      </c>
      <c r="F81" s="74">
        <v>0</v>
      </c>
      <c r="G81" s="43">
        <v>2</v>
      </c>
    </row>
    <row r="82" spans="2:13" x14ac:dyDescent="0.25">
      <c r="B82" s="44"/>
      <c r="C82" s="66"/>
      <c r="D82" s="44"/>
      <c r="E82" s="5"/>
      <c r="F82" s="75"/>
      <c r="G82" s="44"/>
      <c r="I82" t="e">
        <f>I84/I85*100</f>
        <v>#DIV/0!</v>
      </c>
    </row>
    <row r="83" spans="2:13" ht="15.75" thickBot="1" x14ac:dyDescent="0.3">
      <c r="B83" s="44"/>
      <c r="C83" s="66"/>
      <c r="D83" s="44"/>
      <c r="E83" s="5" t="s">
        <v>170</v>
      </c>
      <c r="F83" s="76"/>
      <c r="G83" s="45"/>
      <c r="H83">
        <v>2</v>
      </c>
      <c r="I83">
        <v>2</v>
      </c>
      <c r="J83">
        <v>2</v>
      </c>
      <c r="K83">
        <v>2</v>
      </c>
      <c r="L83">
        <v>2</v>
      </c>
      <c r="M83" t="s">
        <v>414</v>
      </c>
    </row>
    <row r="84" spans="2:13" ht="99" customHeight="1" thickBot="1" x14ac:dyDescent="0.3">
      <c r="B84" s="44"/>
      <c r="C84" s="66"/>
      <c r="D84" s="44"/>
      <c r="E84" s="5" t="s">
        <v>199</v>
      </c>
      <c r="F84" s="6" t="s">
        <v>200</v>
      </c>
      <c r="G84" s="4">
        <v>1</v>
      </c>
    </row>
    <row r="85" spans="2:13" ht="97.5" customHeight="1" thickBot="1" x14ac:dyDescent="0.3">
      <c r="B85" s="45"/>
      <c r="C85" s="67"/>
      <c r="D85" s="45"/>
      <c r="E85" s="6" t="s">
        <v>192</v>
      </c>
      <c r="F85" s="6" t="s">
        <v>196</v>
      </c>
      <c r="G85" s="4">
        <v>0</v>
      </c>
      <c r="H85">
        <v>0</v>
      </c>
      <c r="I85">
        <v>0</v>
      </c>
      <c r="J85">
        <v>0</v>
      </c>
      <c r="K85">
        <v>0</v>
      </c>
      <c r="L85">
        <v>0</v>
      </c>
    </row>
    <row r="86" spans="2:13" ht="409.6" customHeight="1" thickBot="1" x14ac:dyDescent="0.3">
      <c r="B86" s="43">
        <v>2.1</v>
      </c>
      <c r="C86" s="65" t="s">
        <v>201</v>
      </c>
      <c r="D86" s="43" t="s">
        <v>90</v>
      </c>
      <c r="E86" s="65" t="s">
        <v>202</v>
      </c>
      <c r="F86" s="6" t="s">
        <v>203</v>
      </c>
      <c r="G86" s="4">
        <v>3</v>
      </c>
      <c r="H86" s="29">
        <v>3</v>
      </c>
      <c r="I86" s="29">
        <v>3</v>
      </c>
      <c r="J86" s="29">
        <v>3</v>
      </c>
      <c r="K86" s="29">
        <v>3</v>
      </c>
      <c r="L86" s="29">
        <v>3</v>
      </c>
      <c r="M86" s="30" t="s">
        <v>414</v>
      </c>
    </row>
    <row r="87" spans="2:13" ht="26.25" thickBot="1" x14ac:dyDescent="0.3">
      <c r="B87" s="44"/>
      <c r="C87" s="66"/>
      <c r="D87" s="44"/>
      <c r="E87" s="66"/>
      <c r="F87" s="6" t="s">
        <v>204</v>
      </c>
      <c r="G87" s="4">
        <v>2</v>
      </c>
    </row>
    <row r="88" spans="2:13" ht="26.25" thickBot="1" x14ac:dyDescent="0.3">
      <c r="B88" s="44"/>
      <c r="C88" s="66"/>
      <c r="D88" s="44"/>
      <c r="E88" s="66"/>
      <c r="F88" s="6" t="s">
        <v>205</v>
      </c>
      <c r="G88" s="4">
        <v>1</v>
      </c>
    </row>
    <row r="89" spans="2:13" ht="26.25" thickBot="1" x14ac:dyDescent="0.3">
      <c r="B89" s="45"/>
      <c r="C89" s="67"/>
      <c r="D89" s="45"/>
      <c r="E89" s="67"/>
      <c r="F89" s="6" t="s">
        <v>206</v>
      </c>
      <c r="G89" s="4">
        <v>0</v>
      </c>
    </row>
    <row r="90" spans="2:13" ht="109.5" customHeight="1" x14ac:dyDescent="0.25">
      <c r="B90" s="43">
        <v>2.11</v>
      </c>
      <c r="C90" s="65" t="s">
        <v>16</v>
      </c>
      <c r="D90" s="43" t="s">
        <v>182</v>
      </c>
      <c r="E90" s="5" t="s">
        <v>207</v>
      </c>
      <c r="F90" s="65" t="s">
        <v>215</v>
      </c>
      <c r="G90" s="43">
        <v>5</v>
      </c>
      <c r="H90" s="29">
        <v>0</v>
      </c>
      <c r="I90" s="29">
        <v>0</v>
      </c>
      <c r="J90" s="29">
        <v>0</v>
      </c>
      <c r="K90" s="29">
        <v>0</v>
      </c>
      <c r="L90" s="29">
        <v>0</v>
      </c>
      <c r="M90" s="30" t="s">
        <v>414</v>
      </c>
    </row>
    <row r="91" spans="2:13" ht="51.75" customHeight="1" x14ac:dyDescent="0.25">
      <c r="B91" s="44"/>
      <c r="C91" s="66"/>
      <c r="D91" s="44"/>
      <c r="E91" s="5" t="s">
        <v>208</v>
      </c>
      <c r="F91" s="66"/>
      <c r="G91" s="44"/>
    </row>
    <row r="92" spans="2:13" ht="42.75" customHeight="1" thickBot="1" x14ac:dyDescent="0.3">
      <c r="B92" s="44"/>
      <c r="C92" s="66"/>
      <c r="D92" s="44"/>
      <c r="E92" s="5" t="s">
        <v>209</v>
      </c>
      <c r="F92" s="67"/>
      <c r="G92" s="45"/>
    </row>
    <row r="93" spans="2:13" ht="73.5" customHeight="1" thickBot="1" x14ac:dyDescent="0.3">
      <c r="B93" s="44"/>
      <c r="C93" s="66"/>
      <c r="D93" s="44"/>
      <c r="E93" s="5" t="s">
        <v>210</v>
      </c>
      <c r="F93" s="6" t="s">
        <v>216</v>
      </c>
      <c r="G93" s="4">
        <v>4</v>
      </c>
    </row>
    <row r="94" spans="2:13" ht="86.25" customHeight="1" thickBot="1" x14ac:dyDescent="0.3">
      <c r="B94" s="44"/>
      <c r="C94" s="66"/>
      <c r="D94" s="44"/>
      <c r="E94" s="5" t="s">
        <v>211</v>
      </c>
      <c r="F94" s="6" t="s">
        <v>217</v>
      </c>
      <c r="G94" s="4">
        <v>3</v>
      </c>
    </row>
    <row r="95" spans="2:13" ht="119.25" customHeight="1" thickBot="1" x14ac:dyDescent="0.3">
      <c r="B95" s="44"/>
      <c r="C95" s="66"/>
      <c r="D95" s="44"/>
      <c r="E95" s="5" t="s">
        <v>212</v>
      </c>
      <c r="F95" s="6" t="s">
        <v>218</v>
      </c>
      <c r="G95" s="4">
        <v>2</v>
      </c>
    </row>
    <row r="96" spans="2:13" ht="126.75" customHeight="1" thickBot="1" x14ac:dyDescent="0.3">
      <c r="B96" s="44"/>
      <c r="C96" s="66"/>
      <c r="D96" s="44"/>
      <c r="E96" s="5" t="s">
        <v>213</v>
      </c>
      <c r="F96" s="6" t="s">
        <v>219</v>
      </c>
      <c r="G96" s="4">
        <v>1</v>
      </c>
    </row>
    <row r="97" spans="2:13" ht="81" customHeight="1" thickBot="1" x14ac:dyDescent="0.3">
      <c r="B97" s="45"/>
      <c r="C97" s="67"/>
      <c r="D97" s="45"/>
      <c r="E97" s="6" t="s">
        <v>214</v>
      </c>
      <c r="F97" s="6" t="s">
        <v>220</v>
      </c>
      <c r="G97" s="4">
        <v>0</v>
      </c>
    </row>
    <row r="98" spans="2:13" ht="25.5" customHeight="1" thickBot="1" x14ac:dyDescent="0.3">
      <c r="B98" s="3">
        <v>3</v>
      </c>
      <c r="C98" s="77" t="s">
        <v>221</v>
      </c>
      <c r="D98" s="78"/>
      <c r="E98" s="78"/>
      <c r="F98" s="78"/>
      <c r="G98" s="79"/>
    </row>
    <row r="99" spans="2:13" ht="61.5" customHeight="1" thickBot="1" x14ac:dyDescent="0.3">
      <c r="B99" s="43">
        <v>3.1</v>
      </c>
      <c r="C99" s="65" t="s">
        <v>222</v>
      </c>
      <c r="D99" s="43" t="s">
        <v>90</v>
      </c>
      <c r="E99" s="65" t="s">
        <v>223</v>
      </c>
      <c r="F99" s="6" t="s">
        <v>224</v>
      </c>
      <c r="G99" s="4">
        <v>5</v>
      </c>
      <c r="H99">
        <v>5</v>
      </c>
      <c r="I99">
        <v>5</v>
      </c>
      <c r="J99">
        <v>5</v>
      </c>
      <c r="K99">
        <v>5</v>
      </c>
      <c r="L99">
        <v>5</v>
      </c>
      <c r="M99" t="s">
        <v>414</v>
      </c>
    </row>
    <row r="100" spans="2:13" ht="153.75" customHeight="1" thickBot="1" x14ac:dyDescent="0.3">
      <c r="B100" s="44"/>
      <c r="C100" s="66"/>
      <c r="D100" s="44"/>
      <c r="E100" s="66"/>
      <c r="F100" s="6" t="s">
        <v>225</v>
      </c>
      <c r="G100" s="4">
        <v>3</v>
      </c>
    </row>
    <row r="101" spans="2:13" ht="145.5" customHeight="1" thickBot="1" x14ac:dyDescent="0.3">
      <c r="B101" s="45"/>
      <c r="C101" s="67"/>
      <c r="D101" s="45"/>
      <c r="E101" s="67"/>
      <c r="F101" s="6" t="s">
        <v>226</v>
      </c>
      <c r="G101" s="4">
        <v>0</v>
      </c>
    </row>
    <row r="102" spans="2:13" ht="114.75" customHeight="1" thickBot="1" x14ac:dyDescent="0.3">
      <c r="B102" s="43">
        <v>3.2</v>
      </c>
      <c r="C102" s="65" t="s">
        <v>227</v>
      </c>
      <c r="D102" s="43" t="s">
        <v>90</v>
      </c>
      <c r="E102" s="65" t="s">
        <v>228</v>
      </c>
      <c r="F102" s="6" t="s">
        <v>229</v>
      </c>
      <c r="G102" s="4">
        <v>5</v>
      </c>
      <c r="H102">
        <v>5</v>
      </c>
      <c r="I102">
        <v>3</v>
      </c>
      <c r="J102">
        <v>5</v>
      </c>
      <c r="K102">
        <v>5</v>
      </c>
      <c r="L102">
        <v>5</v>
      </c>
      <c r="M102" t="s">
        <v>414</v>
      </c>
    </row>
    <row r="103" spans="2:13" ht="131.25" customHeight="1" thickBot="1" x14ac:dyDescent="0.3">
      <c r="B103" s="44"/>
      <c r="C103" s="66"/>
      <c r="D103" s="44"/>
      <c r="E103" s="66"/>
      <c r="F103" s="6" t="s">
        <v>230</v>
      </c>
      <c r="G103" s="4">
        <v>3</v>
      </c>
    </row>
    <row r="104" spans="2:13" ht="129" customHeight="1" thickBot="1" x14ac:dyDescent="0.3">
      <c r="B104" s="45"/>
      <c r="C104" s="67"/>
      <c r="D104" s="45"/>
      <c r="E104" s="67"/>
      <c r="F104" s="6" t="s">
        <v>231</v>
      </c>
      <c r="G104" s="4">
        <v>0</v>
      </c>
    </row>
    <row r="105" spans="2:13" ht="25.5" customHeight="1" thickBot="1" x14ac:dyDescent="0.3">
      <c r="B105" s="3">
        <v>4</v>
      </c>
      <c r="C105" s="77" t="s">
        <v>232</v>
      </c>
      <c r="D105" s="78"/>
      <c r="E105" s="78"/>
      <c r="F105" s="78"/>
      <c r="G105" s="79"/>
    </row>
    <row r="106" spans="2:13" ht="260.25" customHeight="1" thickBot="1" x14ac:dyDescent="0.3">
      <c r="B106" s="43">
        <v>4.0999999999999996</v>
      </c>
      <c r="C106" s="65" t="s">
        <v>233</v>
      </c>
      <c r="D106" s="43" t="s">
        <v>234</v>
      </c>
      <c r="E106" s="65" t="s">
        <v>235</v>
      </c>
      <c r="F106" s="6" t="s">
        <v>236</v>
      </c>
      <c r="G106" s="4">
        <v>2</v>
      </c>
      <c r="H106">
        <v>2</v>
      </c>
      <c r="I106">
        <v>0</v>
      </c>
      <c r="J106">
        <v>0</v>
      </c>
      <c r="K106">
        <v>2</v>
      </c>
      <c r="L106">
        <v>2</v>
      </c>
      <c r="M106" t="s">
        <v>414</v>
      </c>
    </row>
    <row r="107" spans="2:13" ht="242.25" customHeight="1" thickBot="1" x14ac:dyDescent="0.3">
      <c r="B107" s="45"/>
      <c r="C107" s="67"/>
      <c r="D107" s="45"/>
      <c r="E107" s="67"/>
      <c r="F107" s="6" t="s">
        <v>237</v>
      </c>
      <c r="G107" s="4">
        <v>0</v>
      </c>
    </row>
    <row r="108" spans="2:13" ht="75.75" customHeight="1" x14ac:dyDescent="0.25">
      <c r="B108" s="43">
        <v>4.2</v>
      </c>
      <c r="C108" s="65" t="s">
        <v>238</v>
      </c>
      <c r="D108" s="43" t="s">
        <v>239</v>
      </c>
      <c r="E108" s="5" t="s">
        <v>240</v>
      </c>
      <c r="F108" s="65" t="s">
        <v>243</v>
      </c>
      <c r="G108" s="43">
        <v>2</v>
      </c>
    </row>
    <row r="109" spans="2:13" x14ac:dyDescent="0.25">
      <c r="B109" s="44"/>
      <c r="C109" s="66"/>
      <c r="D109" s="44"/>
      <c r="E109" s="5"/>
      <c r="F109" s="66"/>
      <c r="G109" s="44"/>
    </row>
    <row r="110" spans="2:13" ht="15.75" thickBot="1" x14ac:dyDescent="0.3">
      <c r="B110" s="44"/>
      <c r="C110" s="66"/>
      <c r="D110" s="44"/>
      <c r="E110" s="5" t="s">
        <v>98</v>
      </c>
      <c r="F110" s="67"/>
      <c r="G110" s="45"/>
      <c r="H110">
        <v>1</v>
      </c>
      <c r="I110">
        <v>0</v>
      </c>
      <c r="J110">
        <v>0</v>
      </c>
      <c r="K110">
        <v>1</v>
      </c>
      <c r="L110">
        <v>1</v>
      </c>
      <c r="M110" t="s">
        <v>414</v>
      </c>
    </row>
    <row r="111" spans="2:13" ht="153.75" customHeight="1" thickBot="1" x14ac:dyDescent="0.3">
      <c r="B111" s="44"/>
      <c r="C111" s="66"/>
      <c r="D111" s="44"/>
      <c r="E111" s="5" t="s">
        <v>241</v>
      </c>
      <c r="F111" s="6" t="s">
        <v>244</v>
      </c>
      <c r="G111" s="4">
        <v>1</v>
      </c>
    </row>
    <row r="112" spans="2:13" ht="105.75" customHeight="1" thickBot="1" x14ac:dyDescent="0.3">
      <c r="B112" s="45"/>
      <c r="C112" s="67"/>
      <c r="D112" s="45"/>
      <c r="E112" s="6" t="s">
        <v>242</v>
      </c>
      <c r="F112" s="6" t="s">
        <v>245</v>
      </c>
      <c r="G112" s="4">
        <v>0</v>
      </c>
    </row>
    <row r="113" spans="2:13" ht="62.25" hidden="1" customHeight="1" x14ac:dyDescent="0.25">
      <c r="B113" s="43">
        <v>4.3</v>
      </c>
      <c r="C113" s="65" t="s">
        <v>246</v>
      </c>
      <c r="D113" s="43" t="s">
        <v>239</v>
      </c>
      <c r="E113" s="5" t="s">
        <v>240</v>
      </c>
      <c r="F113" s="65" t="s">
        <v>249</v>
      </c>
      <c r="G113" s="43">
        <v>2</v>
      </c>
    </row>
    <row r="114" spans="2:13" hidden="1" x14ac:dyDescent="0.25">
      <c r="B114" s="44"/>
      <c r="C114" s="66"/>
      <c r="D114" s="44"/>
      <c r="E114" s="5"/>
      <c r="F114" s="66"/>
      <c r="G114" s="44"/>
      <c r="H114">
        <v>0</v>
      </c>
      <c r="I114">
        <v>0</v>
      </c>
      <c r="J114">
        <v>0</v>
      </c>
      <c r="K114">
        <v>0</v>
      </c>
      <c r="L114">
        <v>0</v>
      </c>
      <c r="M114" t="s">
        <v>414</v>
      </c>
    </row>
    <row r="115" spans="2:13" ht="8.25" hidden="1" customHeight="1" thickBot="1" x14ac:dyDescent="0.3">
      <c r="B115" s="44"/>
      <c r="C115" s="66"/>
      <c r="D115" s="44"/>
      <c r="E115" s="5" t="s">
        <v>98</v>
      </c>
      <c r="F115" s="67"/>
      <c r="G115" s="45"/>
    </row>
    <row r="116" spans="2:13" ht="156" hidden="1" customHeight="1" thickBot="1" x14ac:dyDescent="0.3">
      <c r="B116" s="44"/>
      <c r="C116" s="66"/>
      <c r="D116" s="44"/>
      <c r="E116" s="5" t="s">
        <v>247</v>
      </c>
      <c r="F116" s="6" t="s">
        <v>250</v>
      </c>
      <c r="G116" s="4">
        <v>1</v>
      </c>
    </row>
    <row r="117" spans="2:13" ht="132" hidden="1" customHeight="1" thickBot="1" x14ac:dyDescent="0.3">
      <c r="B117" s="45"/>
      <c r="C117" s="67"/>
      <c r="D117" s="45"/>
      <c r="E117" s="6" t="s">
        <v>248</v>
      </c>
      <c r="F117" s="6" t="s">
        <v>251</v>
      </c>
      <c r="G117" s="4">
        <v>0</v>
      </c>
    </row>
    <row r="118" spans="2:13" ht="82.5" customHeight="1" thickBot="1" x14ac:dyDescent="0.3">
      <c r="B118" s="43">
        <v>4.4000000000000004</v>
      </c>
      <c r="C118" s="65" t="s">
        <v>252</v>
      </c>
      <c r="D118" s="43" t="s">
        <v>234</v>
      </c>
      <c r="E118" s="65" t="s">
        <v>253</v>
      </c>
      <c r="F118" s="6" t="s">
        <v>254</v>
      </c>
      <c r="G118" s="4">
        <v>2</v>
      </c>
      <c r="H118">
        <v>2</v>
      </c>
      <c r="I118">
        <v>0</v>
      </c>
      <c r="J118">
        <v>0</v>
      </c>
      <c r="K118">
        <v>2</v>
      </c>
      <c r="L118">
        <v>2</v>
      </c>
      <c r="M118" t="s">
        <v>414</v>
      </c>
    </row>
    <row r="119" spans="2:13" ht="39" thickBot="1" x14ac:dyDescent="0.3">
      <c r="B119" s="44"/>
      <c r="C119" s="66"/>
      <c r="D119" s="44"/>
      <c r="E119" s="66"/>
      <c r="F119" s="6" t="s">
        <v>255</v>
      </c>
      <c r="G119" s="4">
        <v>1.5</v>
      </c>
    </row>
    <row r="120" spans="2:13" ht="39" thickBot="1" x14ac:dyDescent="0.3">
      <c r="B120" s="44"/>
      <c r="C120" s="66"/>
      <c r="D120" s="44"/>
      <c r="E120" s="66"/>
      <c r="F120" s="6" t="s">
        <v>256</v>
      </c>
      <c r="G120" s="4">
        <v>1</v>
      </c>
    </row>
    <row r="121" spans="2:13" ht="39" thickBot="1" x14ac:dyDescent="0.3">
      <c r="B121" s="45"/>
      <c r="C121" s="67"/>
      <c r="D121" s="45"/>
      <c r="E121" s="67"/>
      <c r="F121" s="6" t="s">
        <v>257</v>
      </c>
      <c r="G121" s="4">
        <v>0</v>
      </c>
    </row>
    <row r="122" spans="2:13" ht="104.25" customHeight="1" thickBot="1" x14ac:dyDescent="0.3">
      <c r="B122" s="43">
        <v>4.5</v>
      </c>
      <c r="C122" s="65" t="s">
        <v>258</v>
      </c>
      <c r="D122" s="43" t="s">
        <v>90</v>
      </c>
      <c r="E122" s="5" t="s">
        <v>259</v>
      </c>
      <c r="F122" s="6" t="s">
        <v>262</v>
      </c>
      <c r="G122" s="4">
        <v>2</v>
      </c>
      <c r="H122">
        <v>2</v>
      </c>
      <c r="I122">
        <v>2</v>
      </c>
      <c r="J122">
        <v>2</v>
      </c>
      <c r="K122">
        <v>2</v>
      </c>
      <c r="L122">
        <v>2</v>
      </c>
      <c r="M122" t="s">
        <v>414</v>
      </c>
    </row>
    <row r="123" spans="2:13" ht="91.5" customHeight="1" thickBot="1" x14ac:dyDescent="0.3">
      <c r="B123" s="44"/>
      <c r="C123" s="66"/>
      <c r="D123" s="44"/>
      <c r="E123" s="5" t="s">
        <v>260</v>
      </c>
      <c r="F123" s="6" t="s">
        <v>263</v>
      </c>
      <c r="G123" s="4">
        <v>1.5</v>
      </c>
    </row>
    <row r="124" spans="2:13" ht="120.75" customHeight="1" thickBot="1" x14ac:dyDescent="0.3">
      <c r="B124" s="44"/>
      <c r="C124" s="66"/>
      <c r="D124" s="44"/>
      <c r="E124" s="5" t="s">
        <v>261</v>
      </c>
      <c r="F124" s="6" t="s">
        <v>264</v>
      </c>
      <c r="G124" s="4">
        <v>1</v>
      </c>
    </row>
    <row r="125" spans="2:13" ht="127.5" customHeight="1" thickBot="1" x14ac:dyDescent="0.3">
      <c r="B125" s="44"/>
      <c r="C125" s="66"/>
      <c r="D125" s="44"/>
      <c r="E125" s="27"/>
      <c r="F125" s="6" t="s">
        <v>265</v>
      </c>
      <c r="G125" s="4">
        <v>0.5</v>
      </c>
    </row>
    <row r="126" spans="2:13" ht="97.5" customHeight="1" thickBot="1" x14ac:dyDescent="0.3">
      <c r="B126" s="45"/>
      <c r="C126" s="67"/>
      <c r="D126" s="45"/>
      <c r="E126" s="24"/>
      <c r="F126" s="6" t="s">
        <v>266</v>
      </c>
      <c r="G126" s="4">
        <v>0</v>
      </c>
    </row>
    <row r="127" spans="2:13" ht="125.25" customHeight="1" thickBot="1" x14ac:dyDescent="0.3">
      <c r="B127" s="43">
        <v>4.5999999999999996</v>
      </c>
      <c r="C127" s="65" t="s">
        <v>267</v>
      </c>
      <c r="D127" s="43" t="s">
        <v>234</v>
      </c>
      <c r="E127" s="65" t="s">
        <v>268</v>
      </c>
      <c r="F127" s="6" t="s">
        <v>269</v>
      </c>
      <c r="G127" s="4">
        <v>2</v>
      </c>
      <c r="H127">
        <v>2</v>
      </c>
      <c r="I127">
        <v>2</v>
      </c>
      <c r="J127">
        <v>2</v>
      </c>
      <c r="K127">
        <v>2</v>
      </c>
      <c r="L127">
        <v>2</v>
      </c>
      <c r="M127" t="s">
        <v>414</v>
      </c>
    </row>
    <row r="128" spans="2:13" ht="77.25" thickBot="1" x14ac:dyDescent="0.3">
      <c r="B128" s="45"/>
      <c r="C128" s="67"/>
      <c r="D128" s="45"/>
      <c r="E128" s="67"/>
      <c r="F128" s="6" t="s">
        <v>270</v>
      </c>
      <c r="G128" s="4">
        <v>0</v>
      </c>
    </row>
    <row r="129" spans="2:13" ht="44.25" customHeight="1" thickBot="1" x14ac:dyDescent="0.3">
      <c r="B129" s="43">
        <v>4.7</v>
      </c>
      <c r="C129" s="65" t="s">
        <v>271</v>
      </c>
      <c r="D129" s="43" t="s">
        <v>90</v>
      </c>
      <c r="E129" s="65" t="s">
        <v>387</v>
      </c>
      <c r="F129" s="6" t="s">
        <v>272</v>
      </c>
      <c r="G129" s="4">
        <v>3</v>
      </c>
    </row>
    <row r="130" spans="2:13" ht="108" customHeight="1" thickBot="1" x14ac:dyDescent="0.3">
      <c r="B130" s="45"/>
      <c r="C130" s="67"/>
      <c r="D130" s="45"/>
      <c r="E130" s="67"/>
      <c r="F130" s="6" t="s">
        <v>273</v>
      </c>
      <c r="G130" s="4">
        <v>0</v>
      </c>
      <c r="H130" s="29">
        <v>0</v>
      </c>
      <c r="I130" s="29">
        <v>3</v>
      </c>
      <c r="J130" s="29">
        <v>3</v>
      </c>
      <c r="K130" s="29">
        <v>3</v>
      </c>
      <c r="L130" s="29">
        <v>3</v>
      </c>
      <c r="M130" t="s">
        <v>414</v>
      </c>
    </row>
    <row r="131" spans="2:13" ht="117" customHeight="1" thickBot="1" x14ac:dyDescent="0.3">
      <c r="B131" s="43">
        <v>4.8</v>
      </c>
      <c r="C131" s="65" t="s">
        <v>274</v>
      </c>
      <c r="D131" s="43" t="s">
        <v>90</v>
      </c>
      <c r="E131" s="5" t="s">
        <v>275</v>
      </c>
      <c r="F131" s="6" t="s">
        <v>277</v>
      </c>
      <c r="G131" s="4">
        <v>3</v>
      </c>
      <c r="H131">
        <v>0</v>
      </c>
      <c r="I131">
        <v>0</v>
      </c>
      <c r="J131">
        <v>3</v>
      </c>
      <c r="K131">
        <v>3</v>
      </c>
      <c r="L131">
        <v>3</v>
      </c>
      <c r="M131" t="s">
        <v>414</v>
      </c>
    </row>
    <row r="132" spans="2:13" ht="167.25" customHeight="1" thickBot="1" x14ac:dyDescent="0.3">
      <c r="B132" s="45"/>
      <c r="C132" s="67"/>
      <c r="D132" s="45"/>
      <c r="E132" s="6" t="s">
        <v>276</v>
      </c>
      <c r="F132" s="6" t="s">
        <v>278</v>
      </c>
      <c r="G132" s="4">
        <v>0</v>
      </c>
    </row>
    <row r="133" spans="2:13" x14ac:dyDescent="0.25">
      <c r="B133" s="43">
        <v>4.9000000000000004</v>
      </c>
      <c r="C133" s="65" t="s">
        <v>279</v>
      </c>
      <c r="D133" s="43" t="s">
        <v>90</v>
      </c>
      <c r="E133" s="5" t="s">
        <v>280</v>
      </c>
      <c r="F133" s="74">
        <v>0</v>
      </c>
      <c r="G133" s="43">
        <v>3</v>
      </c>
    </row>
    <row r="134" spans="2:13" ht="15.75" thickBot="1" x14ac:dyDescent="0.3">
      <c r="B134" s="44"/>
      <c r="C134" s="66"/>
      <c r="D134" s="44"/>
      <c r="E134" s="5"/>
      <c r="F134" s="76"/>
      <c r="G134" s="45"/>
      <c r="H134">
        <v>2</v>
      </c>
      <c r="I134">
        <v>3</v>
      </c>
      <c r="J134">
        <v>3</v>
      </c>
      <c r="K134">
        <v>3</v>
      </c>
      <c r="L134">
        <v>3</v>
      </c>
      <c r="M134" t="s">
        <v>414</v>
      </c>
    </row>
    <row r="135" spans="2:13" ht="26.25" thickBot="1" x14ac:dyDescent="0.3">
      <c r="B135" s="44"/>
      <c r="C135" s="66"/>
      <c r="D135" s="44"/>
      <c r="E135" s="5" t="s">
        <v>98</v>
      </c>
      <c r="F135" s="6" t="s">
        <v>283</v>
      </c>
      <c r="G135" s="4">
        <v>2</v>
      </c>
    </row>
    <row r="136" spans="2:13" ht="139.5" customHeight="1" thickBot="1" x14ac:dyDescent="0.3">
      <c r="B136" s="44"/>
      <c r="C136" s="66"/>
      <c r="D136" s="44"/>
      <c r="E136" s="5" t="s">
        <v>281</v>
      </c>
      <c r="F136" s="6" t="s">
        <v>284</v>
      </c>
      <c r="G136" s="4">
        <v>1</v>
      </c>
    </row>
    <row r="137" spans="2:13" ht="164.25" customHeight="1" thickBot="1" x14ac:dyDescent="0.3">
      <c r="B137" s="45"/>
      <c r="C137" s="67"/>
      <c r="D137" s="45"/>
      <c r="E137" s="6" t="s">
        <v>282</v>
      </c>
      <c r="F137" s="6" t="s">
        <v>285</v>
      </c>
      <c r="G137" s="4">
        <v>0</v>
      </c>
    </row>
    <row r="138" spans="2:13" x14ac:dyDescent="0.25">
      <c r="B138" s="43">
        <v>4.0999999999999996</v>
      </c>
      <c r="C138" s="65" t="s">
        <v>286</v>
      </c>
      <c r="D138" s="43" t="s">
        <v>90</v>
      </c>
      <c r="E138" s="5" t="s">
        <v>287</v>
      </c>
      <c r="F138" s="74">
        <v>0</v>
      </c>
      <c r="G138" s="43">
        <v>3</v>
      </c>
    </row>
    <row r="139" spans="2:13" ht="15.75" thickBot="1" x14ac:dyDescent="0.3">
      <c r="B139" s="44"/>
      <c r="C139" s="66"/>
      <c r="D139" s="44"/>
      <c r="E139" s="5"/>
      <c r="F139" s="76"/>
      <c r="G139" s="45"/>
      <c r="H139">
        <v>2</v>
      </c>
      <c r="I139">
        <v>3</v>
      </c>
      <c r="J139">
        <v>3</v>
      </c>
      <c r="K139">
        <v>3</v>
      </c>
      <c r="L139">
        <v>3</v>
      </c>
      <c r="M139" t="s">
        <v>414</v>
      </c>
    </row>
    <row r="140" spans="2:13" ht="81.75" customHeight="1" thickBot="1" x14ac:dyDescent="0.3">
      <c r="B140" s="44"/>
      <c r="C140" s="66"/>
      <c r="D140" s="44"/>
      <c r="E140" s="5" t="s">
        <v>98</v>
      </c>
      <c r="F140" s="6" t="s">
        <v>290</v>
      </c>
      <c r="G140" s="4">
        <v>2</v>
      </c>
    </row>
    <row r="141" spans="2:13" ht="80.25" customHeight="1" thickBot="1" x14ac:dyDescent="0.3">
      <c r="B141" s="44"/>
      <c r="C141" s="66"/>
      <c r="D141" s="44"/>
      <c r="E141" s="5" t="s">
        <v>288</v>
      </c>
      <c r="F141" s="6" t="s">
        <v>291</v>
      </c>
      <c r="G141" s="4">
        <v>1</v>
      </c>
    </row>
    <row r="142" spans="2:13" ht="85.5" customHeight="1" thickBot="1" x14ac:dyDescent="0.3">
      <c r="B142" s="45"/>
      <c r="C142" s="67"/>
      <c r="D142" s="45"/>
      <c r="E142" s="6" t="s">
        <v>289</v>
      </c>
      <c r="F142" s="6" t="s">
        <v>292</v>
      </c>
      <c r="G142" s="4">
        <v>0</v>
      </c>
    </row>
    <row r="143" spans="2:13" ht="15.75" thickBot="1" x14ac:dyDescent="0.3">
      <c r="B143" s="3">
        <v>5</v>
      </c>
      <c r="C143" s="77" t="s">
        <v>293</v>
      </c>
      <c r="D143" s="78"/>
      <c r="E143" s="78"/>
      <c r="F143" s="78"/>
      <c r="G143" s="79"/>
    </row>
    <row r="144" spans="2:13" ht="171" customHeight="1" thickBot="1" x14ac:dyDescent="0.3">
      <c r="B144" s="43">
        <v>5.0999999999999996</v>
      </c>
      <c r="C144" s="65" t="s">
        <v>294</v>
      </c>
      <c r="D144" s="43" t="s">
        <v>295</v>
      </c>
      <c r="E144" s="65" t="s">
        <v>296</v>
      </c>
      <c r="F144" s="6" t="s">
        <v>297</v>
      </c>
      <c r="G144" s="4">
        <v>2</v>
      </c>
      <c r="H144" s="41">
        <v>2</v>
      </c>
      <c r="I144" s="41">
        <v>2</v>
      </c>
      <c r="J144" s="41">
        <v>2</v>
      </c>
      <c r="K144" s="41">
        <v>2</v>
      </c>
      <c r="L144" s="41">
        <v>2</v>
      </c>
      <c r="M144" s="41" t="s">
        <v>414</v>
      </c>
    </row>
    <row r="145" spans="2:13" ht="63.75" customHeight="1" thickBot="1" x14ac:dyDescent="0.3">
      <c r="B145" s="45"/>
      <c r="C145" s="67"/>
      <c r="D145" s="45"/>
      <c r="E145" s="67"/>
      <c r="F145" s="6" t="s">
        <v>298</v>
      </c>
      <c r="G145" s="4">
        <v>0</v>
      </c>
    </row>
    <row r="146" spans="2:13" ht="409.5" customHeight="1" thickBot="1" x14ac:dyDescent="0.3">
      <c r="B146" s="43">
        <v>5.2</v>
      </c>
      <c r="C146" s="65" t="s">
        <v>299</v>
      </c>
      <c r="D146" s="43" t="s">
        <v>182</v>
      </c>
      <c r="E146" s="65" t="s">
        <v>300</v>
      </c>
      <c r="F146" s="6" t="s">
        <v>301</v>
      </c>
      <c r="G146" s="4">
        <v>2</v>
      </c>
    </row>
    <row r="147" spans="2:13" ht="123" customHeight="1" thickBot="1" x14ac:dyDescent="0.3">
      <c r="B147" s="45"/>
      <c r="C147" s="67"/>
      <c r="D147" s="45"/>
      <c r="E147" s="67"/>
      <c r="F147" s="6" t="s">
        <v>298</v>
      </c>
      <c r="G147" s="4">
        <v>0</v>
      </c>
      <c r="H147">
        <v>2</v>
      </c>
      <c r="I147">
        <v>2</v>
      </c>
      <c r="J147">
        <v>2</v>
      </c>
      <c r="K147">
        <v>2</v>
      </c>
      <c r="L147">
        <v>2</v>
      </c>
      <c r="M147" t="s">
        <v>414</v>
      </c>
    </row>
    <row r="148" spans="2:13" ht="15.75" thickBot="1" x14ac:dyDescent="0.3">
      <c r="B148" s="43">
        <v>5.3</v>
      </c>
      <c r="C148" s="65" t="s">
        <v>302</v>
      </c>
      <c r="D148" s="43" t="s">
        <v>182</v>
      </c>
      <c r="E148" s="5" t="s">
        <v>240</v>
      </c>
      <c r="F148" s="26">
        <v>1</v>
      </c>
      <c r="G148" s="4">
        <v>4</v>
      </c>
    </row>
    <row r="149" spans="2:13" ht="26.25" thickBot="1" x14ac:dyDescent="0.3">
      <c r="B149" s="44"/>
      <c r="C149" s="66"/>
      <c r="D149" s="44"/>
      <c r="E149" s="5"/>
      <c r="F149" s="6" t="s">
        <v>305</v>
      </c>
      <c r="G149" s="4">
        <v>3</v>
      </c>
    </row>
    <row r="150" spans="2:13" ht="26.25" thickBot="1" x14ac:dyDescent="0.3">
      <c r="B150" s="44"/>
      <c r="C150" s="66"/>
      <c r="D150" s="44"/>
      <c r="E150" s="5" t="s">
        <v>98</v>
      </c>
      <c r="F150" s="6" t="s">
        <v>306</v>
      </c>
      <c r="G150" s="4">
        <v>2</v>
      </c>
      <c r="H150">
        <v>4</v>
      </c>
      <c r="I150">
        <v>4</v>
      </c>
      <c r="J150">
        <v>4</v>
      </c>
      <c r="K150">
        <v>4</v>
      </c>
      <c r="L150">
        <v>4</v>
      </c>
      <c r="M150" t="s">
        <v>414</v>
      </c>
    </row>
    <row r="151" spans="2:13" ht="133.5" customHeight="1" thickBot="1" x14ac:dyDescent="0.3">
      <c r="B151" s="44"/>
      <c r="C151" s="66"/>
      <c r="D151" s="44"/>
      <c r="E151" s="5" t="s">
        <v>303</v>
      </c>
      <c r="F151" s="6" t="s">
        <v>307</v>
      </c>
      <c r="G151" s="4">
        <v>1</v>
      </c>
    </row>
    <row r="152" spans="2:13" ht="123.75" customHeight="1" thickBot="1" x14ac:dyDescent="0.3">
      <c r="B152" s="45"/>
      <c r="C152" s="67"/>
      <c r="D152" s="45"/>
      <c r="E152" s="6" t="s">
        <v>304</v>
      </c>
      <c r="F152" s="6" t="s">
        <v>308</v>
      </c>
      <c r="G152" s="4">
        <v>0</v>
      </c>
    </row>
    <row r="153" spans="2:13" x14ac:dyDescent="0.25">
      <c r="B153" s="43">
        <v>5.4</v>
      </c>
      <c r="C153" s="65" t="s">
        <v>309</v>
      </c>
      <c r="D153" s="43" t="s">
        <v>182</v>
      </c>
      <c r="E153" s="5" t="s">
        <v>310</v>
      </c>
      <c r="F153" s="74">
        <v>1</v>
      </c>
      <c r="G153" s="43">
        <v>3</v>
      </c>
    </row>
    <row r="154" spans="2:13" x14ac:dyDescent="0.25">
      <c r="B154" s="44"/>
      <c r="C154" s="66"/>
      <c r="D154" s="44"/>
      <c r="E154" s="5"/>
      <c r="F154" s="75"/>
      <c r="G154" s="44"/>
      <c r="H154">
        <v>3</v>
      </c>
      <c r="I154">
        <v>3</v>
      </c>
      <c r="J154">
        <v>3</v>
      </c>
      <c r="K154">
        <v>3</v>
      </c>
      <c r="L154">
        <v>3</v>
      </c>
      <c r="M154" t="s">
        <v>414</v>
      </c>
    </row>
    <row r="155" spans="2:13" ht="15.75" thickBot="1" x14ac:dyDescent="0.3">
      <c r="B155" s="44"/>
      <c r="C155" s="66"/>
      <c r="D155" s="44"/>
      <c r="E155" s="5" t="s">
        <v>98</v>
      </c>
      <c r="F155" s="76"/>
      <c r="G155" s="45"/>
    </row>
    <row r="156" spans="2:13" ht="111.75" customHeight="1" thickBot="1" x14ac:dyDescent="0.3">
      <c r="B156" s="44"/>
      <c r="C156" s="66"/>
      <c r="D156" s="44"/>
      <c r="E156" s="5" t="s">
        <v>311</v>
      </c>
      <c r="F156" s="6" t="s">
        <v>314</v>
      </c>
      <c r="G156" s="4">
        <v>2</v>
      </c>
    </row>
    <row r="157" spans="2:13" ht="38.25" customHeight="1" thickBot="1" x14ac:dyDescent="0.3">
      <c r="B157" s="44"/>
      <c r="C157" s="66"/>
      <c r="D157" s="44"/>
      <c r="E157" s="5" t="s">
        <v>312</v>
      </c>
      <c r="F157" s="6" t="s">
        <v>315</v>
      </c>
      <c r="G157" s="4">
        <v>1</v>
      </c>
    </row>
    <row r="158" spans="2:13" ht="123.75" customHeight="1" thickBot="1" x14ac:dyDescent="0.3">
      <c r="B158" s="45"/>
      <c r="C158" s="67"/>
      <c r="D158" s="45"/>
      <c r="E158" s="6" t="s">
        <v>313</v>
      </c>
      <c r="F158" s="6" t="s">
        <v>316</v>
      </c>
      <c r="G158" s="4">
        <v>0</v>
      </c>
    </row>
    <row r="159" spans="2:13" ht="15.75" thickBot="1" x14ac:dyDescent="0.3">
      <c r="B159" s="43">
        <v>5.5</v>
      </c>
      <c r="C159" s="65" t="s">
        <v>317</v>
      </c>
      <c r="D159" s="43" t="s">
        <v>318</v>
      </c>
      <c r="E159" s="5" t="s">
        <v>319</v>
      </c>
      <c r="F159" s="26">
        <v>1</v>
      </c>
      <c r="G159" s="4">
        <v>4</v>
      </c>
    </row>
    <row r="160" spans="2:13" ht="26.25" thickBot="1" x14ac:dyDescent="0.3">
      <c r="B160" s="44"/>
      <c r="C160" s="66"/>
      <c r="D160" s="44"/>
      <c r="E160" s="5" t="s">
        <v>98</v>
      </c>
      <c r="F160" s="6" t="s">
        <v>314</v>
      </c>
      <c r="G160" s="4">
        <v>3</v>
      </c>
      <c r="H160">
        <v>4</v>
      </c>
      <c r="I160">
        <v>4</v>
      </c>
      <c r="J160">
        <v>4</v>
      </c>
      <c r="K160">
        <v>4</v>
      </c>
      <c r="L160">
        <v>4</v>
      </c>
      <c r="M160" t="s">
        <v>414</v>
      </c>
    </row>
    <row r="161" spans="2:13" ht="215.25" customHeight="1" thickBot="1" x14ac:dyDescent="0.3">
      <c r="B161" s="44"/>
      <c r="C161" s="66"/>
      <c r="D161" s="44"/>
      <c r="E161" s="5" t="s">
        <v>320</v>
      </c>
      <c r="F161" s="6" t="s">
        <v>315</v>
      </c>
      <c r="G161" s="4">
        <v>2</v>
      </c>
    </row>
    <row r="162" spans="2:13" ht="164.25" customHeight="1" thickBot="1" x14ac:dyDescent="0.3">
      <c r="B162" s="44"/>
      <c r="C162" s="66"/>
      <c r="D162" s="44"/>
      <c r="E162" s="5" t="s">
        <v>321</v>
      </c>
      <c r="F162" s="6" t="s">
        <v>322</v>
      </c>
      <c r="G162" s="4">
        <v>1</v>
      </c>
    </row>
    <row r="163" spans="2:13" ht="15.75" thickBot="1" x14ac:dyDescent="0.3">
      <c r="B163" s="45"/>
      <c r="C163" s="67"/>
      <c r="D163" s="45"/>
      <c r="E163" s="24"/>
      <c r="F163" s="6" t="s">
        <v>323</v>
      </c>
      <c r="G163" s="4">
        <v>0</v>
      </c>
    </row>
    <row r="164" spans="2:13" ht="116.25" customHeight="1" thickBot="1" x14ac:dyDescent="0.3">
      <c r="B164" s="43">
        <v>5.6</v>
      </c>
      <c r="C164" s="65" t="s">
        <v>45</v>
      </c>
      <c r="D164" s="43" t="s">
        <v>182</v>
      </c>
      <c r="E164" s="65" t="s">
        <v>324</v>
      </c>
      <c r="F164" s="6" t="s">
        <v>325</v>
      </c>
      <c r="G164" s="4">
        <v>3</v>
      </c>
      <c r="H164">
        <v>1</v>
      </c>
      <c r="I164">
        <v>1</v>
      </c>
      <c r="J164">
        <v>1</v>
      </c>
      <c r="K164">
        <v>1</v>
      </c>
      <c r="L164">
        <v>1</v>
      </c>
      <c r="M164" t="s">
        <v>414</v>
      </c>
    </row>
    <row r="165" spans="2:13" ht="100.5" customHeight="1" thickBot="1" x14ac:dyDescent="0.3">
      <c r="B165" s="44"/>
      <c r="C165" s="66"/>
      <c r="D165" s="44"/>
      <c r="E165" s="66"/>
      <c r="F165" s="6" t="s">
        <v>326</v>
      </c>
      <c r="G165" s="4">
        <v>2</v>
      </c>
    </row>
    <row r="166" spans="2:13" ht="94.5" customHeight="1" thickBot="1" x14ac:dyDescent="0.3">
      <c r="B166" s="44"/>
      <c r="C166" s="66"/>
      <c r="D166" s="44"/>
      <c r="E166" s="66"/>
      <c r="F166" s="6" t="s">
        <v>327</v>
      </c>
      <c r="G166" s="4">
        <v>1</v>
      </c>
    </row>
    <row r="167" spans="2:13" ht="76.5" customHeight="1" thickBot="1" x14ac:dyDescent="0.3">
      <c r="B167" s="45"/>
      <c r="C167" s="67"/>
      <c r="D167" s="45"/>
      <c r="E167" s="67"/>
      <c r="F167" s="6" t="s">
        <v>328</v>
      </c>
      <c r="G167" s="4">
        <v>0</v>
      </c>
    </row>
    <row r="168" spans="2:13" ht="113.25" customHeight="1" x14ac:dyDescent="0.25">
      <c r="B168" s="43">
        <v>5.7</v>
      </c>
      <c r="C168" s="65" t="s">
        <v>329</v>
      </c>
      <c r="D168" s="43" t="s">
        <v>182</v>
      </c>
      <c r="E168" s="5" t="s">
        <v>330</v>
      </c>
      <c r="F168" s="65" t="s">
        <v>333</v>
      </c>
      <c r="G168" s="43">
        <v>2</v>
      </c>
      <c r="H168">
        <v>2</v>
      </c>
      <c r="I168">
        <v>2</v>
      </c>
      <c r="J168">
        <v>2</v>
      </c>
      <c r="K168">
        <v>2</v>
      </c>
      <c r="L168">
        <v>2</v>
      </c>
      <c r="M168" t="s">
        <v>414</v>
      </c>
    </row>
    <row r="169" spans="2:13" x14ac:dyDescent="0.25">
      <c r="B169" s="44"/>
      <c r="C169" s="66"/>
      <c r="D169" s="44"/>
      <c r="E169" s="5"/>
      <c r="F169" s="66"/>
      <c r="G169" s="44"/>
    </row>
    <row r="170" spans="2:13" ht="15.75" customHeight="1" thickBot="1" x14ac:dyDescent="0.3">
      <c r="B170" s="44"/>
      <c r="C170" s="66"/>
      <c r="D170" s="44"/>
      <c r="E170" s="5" t="s">
        <v>170</v>
      </c>
      <c r="F170" s="67"/>
      <c r="G170" s="45"/>
    </row>
    <row r="171" spans="2:13" ht="231" customHeight="1" thickBot="1" x14ac:dyDescent="0.3">
      <c r="B171" s="44"/>
      <c r="C171" s="66"/>
      <c r="D171" s="44"/>
      <c r="E171" s="5" t="s">
        <v>331</v>
      </c>
      <c r="F171" s="6" t="s">
        <v>334</v>
      </c>
      <c r="G171" s="4">
        <v>1</v>
      </c>
    </row>
    <row r="172" spans="2:13" ht="157.5" customHeight="1" thickBot="1" x14ac:dyDescent="0.3">
      <c r="B172" s="45"/>
      <c r="C172" s="67"/>
      <c r="D172" s="45"/>
      <c r="E172" s="6" t="s">
        <v>332</v>
      </c>
      <c r="F172" s="6" t="s">
        <v>335</v>
      </c>
      <c r="G172" s="4">
        <v>0</v>
      </c>
    </row>
    <row r="173" spans="2:13" ht="30.75" customHeight="1" thickBot="1" x14ac:dyDescent="0.3">
      <c r="B173" s="71">
        <v>5.8</v>
      </c>
      <c r="C173" s="65" t="s">
        <v>336</v>
      </c>
      <c r="D173" s="43" t="s">
        <v>337</v>
      </c>
      <c r="E173" s="5" t="s">
        <v>240</v>
      </c>
      <c r="F173" s="26">
        <v>0</v>
      </c>
      <c r="G173" s="4">
        <v>4</v>
      </c>
    </row>
    <row r="174" spans="2:13" ht="26.25" thickBot="1" x14ac:dyDescent="0.3">
      <c r="B174" s="72"/>
      <c r="C174" s="66"/>
      <c r="D174" s="44"/>
      <c r="E174" s="5"/>
      <c r="F174" s="6" t="s">
        <v>340</v>
      </c>
      <c r="G174" s="4">
        <v>3</v>
      </c>
      <c r="H174">
        <v>4</v>
      </c>
      <c r="I174">
        <v>4</v>
      </c>
      <c r="J174">
        <v>4</v>
      </c>
      <c r="K174">
        <v>4</v>
      </c>
      <c r="L174">
        <v>4</v>
      </c>
      <c r="M174" t="s">
        <v>414</v>
      </c>
    </row>
    <row r="175" spans="2:13" ht="38.25" customHeight="1" thickBot="1" x14ac:dyDescent="0.3">
      <c r="B175" s="72"/>
      <c r="C175" s="66"/>
      <c r="D175" s="44"/>
      <c r="E175" s="5" t="s">
        <v>98</v>
      </c>
      <c r="F175" s="6" t="s">
        <v>341</v>
      </c>
      <c r="G175" s="4">
        <v>2</v>
      </c>
    </row>
    <row r="176" spans="2:13" ht="334.5" customHeight="1" thickBot="1" x14ac:dyDescent="0.3">
      <c r="B176" s="72"/>
      <c r="C176" s="66"/>
      <c r="D176" s="44"/>
      <c r="E176" s="5" t="s">
        <v>338</v>
      </c>
      <c r="F176" s="6" t="s">
        <v>342</v>
      </c>
      <c r="G176" s="4">
        <v>1</v>
      </c>
    </row>
    <row r="177" spans="2:13" ht="107.25" customHeight="1" thickBot="1" x14ac:dyDescent="0.3">
      <c r="B177" s="73"/>
      <c r="C177" s="67"/>
      <c r="D177" s="45"/>
      <c r="E177" s="6" t="s">
        <v>339</v>
      </c>
      <c r="F177" s="6" t="s">
        <v>343</v>
      </c>
      <c r="G177" s="4">
        <v>0</v>
      </c>
    </row>
    <row r="178" spans="2:13" ht="45" customHeight="1" thickBot="1" x14ac:dyDescent="0.3">
      <c r="B178" s="71">
        <v>5.9</v>
      </c>
      <c r="C178" s="65" t="s">
        <v>344</v>
      </c>
      <c r="D178" s="43" t="s">
        <v>337</v>
      </c>
      <c r="E178" s="5" t="s">
        <v>240</v>
      </c>
      <c r="F178" s="26">
        <v>0</v>
      </c>
      <c r="G178" s="4">
        <v>4</v>
      </c>
    </row>
    <row r="179" spans="2:13" ht="30.75" customHeight="1" thickBot="1" x14ac:dyDescent="0.3">
      <c r="B179" s="72"/>
      <c r="C179" s="66"/>
      <c r="D179" s="44"/>
      <c r="E179" s="5"/>
      <c r="F179" s="6" t="s">
        <v>340</v>
      </c>
      <c r="G179" s="4">
        <v>3</v>
      </c>
      <c r="H179">
        <v>4</v>
      </c>
      <c r="I179">
        <v>4</v>
      </c>
      <c r="J179">
        <v>4</v>
      </c>
      <c r="K179">
        <v>4</v>
      </c>
      <c r="L179">
        <v>4</v>
      </c>
      <c r="M179" t="s">
        <v>414</v>
      </c>
    </row>
    <row r="180" spans="2:13" ht="26.25" thickBot="1" x14ac:dyDescent="0.3">
      <c r="B180" s="72"/>
      <c r="C180" s="66"/>
      <c r="D180" s="44"/>
      <c r="E180" s="5" t="s">
        <v>98</v>
      </c>
      <c r="F180" s="6" t="s">
        <v>341</v>
      </c>
      <c r="G180" s="4">
        <v>2</v>
      </c>
    </row>
    <row r="181" spans="2:13" ht="341.25" customHeight="1" thickBot="1" x14ac:dyDescent="0.3">
      <c r="B181" s="72"/>
      <c r="C181" s="66"/>
      <c r="D181" s="44"/>
      <c r="E181" s="5" t="s">
        <v>345</v>
      </c>
      <c r="F181" s="6" t="s">
        <v>342</v>
      </c>
      <c r="G181" s="4">
        <v>1</v>
      </c>
    </row>
    <row r="182" spans="2:13" ht="116.25" customHeight="1" thickBot="1" x14ac:dyDescent="0.3">
      <c r="B182" s="73"/>
      <c r="C182" s="67"/>
      <c r="D182" s="45"/>
      <c r="E182" s="6" t="s">
        <v>339</v>
      </c>
      <c r="F182" s="6" t="s">
        <v>343</v>
      </c>
      <c r="G182" s="4">
        <v>0</v>
      </c>
    </row>
    <row r="183" spans="2:13" ht="132" customHeight="1" x14ac:dyDescent="0.25">
      <c r="B183" s="43">
        <v>5.0999999999999996</v>
      </c>
      <c r="C183" s="65" t="s">
        <v>346</v>
      </c>
      <c r="D183" s="43" t="s">
        <v>182</v>
      </c>
      <c r="E183" s="5" t="s">
        <v>347</v>
      </c>
      <c r="F183" s="65" t="s">
        <v>350</v>
      </c>
      <c r="G183" s="43">
        <v>3</v>
      </c>
      <c r="H183">
        <f>((H186-H187)/H187)*100</f>
        <v>15.940870954854175</v>
      </c>
      <c r="I183">
        <f>((I186-I187)/I187)*100</f>
        <v>-17.067740909572777</v>
      </c>
      <c r="J183" t="e">
        <f>((J186-J187)/J187)*100</f>
        <v>#DIV/0!</v>
      </c>
      <c r="L183" t="e">
        <f>((L186-L187)/L187)*100</f>
        <v>#DIV/0!</v>
      </c>
    </row>
    <row r="184" spans="2:13" ht="15.75" thickBot="1" x14ac:dyDescent="0.3">
      <c r="B184" s="44"/>
      <c r="C184" s="66"/>
      <c r="D184" s="44"/>
      <c r="E184" s="5"/>
      <c r="F184" s="67"/>
      <c r="G184" s="45"/>
      <c r="H184">
        <v>3</v>
      </c>
      <c r="I184">
        <v>0</v>
      </c>
      <c r="J184">
        <v>0</v>
      </c>
      <c r="K184">
        <v>0</v>
      </c>
      <c r="L184">
        <v>0</v>
      </c>
      <c r="M184" t="s">
        <v>414</v>
      </c>
    </row>
    <row r="185" spans="2:13" ht="145.5" customHeight="1" thickBot="1" x14ac:dyDescent="0.3">
      <c r="B185" s="44"/>
      <c r="C185" s="66"/>
      <c r="D185" s="44"/>
      <c r="E185" s="5" t="s">
        <v>98</v>
      </c>
      <c r="F185" s="6" t="s">
        <v>351</v>
      </c>
      <c r="G185" s="4">
        <v>2</v>
      </c>
    </row>
    <row r="186" spans="2:13" ht="174.75" customHeight="1" thickBot="1" x14ac:dyDescent="0.3">
      <c r="B186" s="44"/>
      <c r="C186" s="66"/>
      <c r="D186" s="44"/>
      <c r="E186" s="5" t="s">
        <v>348</v>
      </c>
      <c r="F186" s="6" t="s">
        <v>352</v>
      </c>
      <c r="G186" s="4">
        <v>1</v>
      </c>
      <c r="H186">
        <v>23216</v>
      </c>
      <c r="I186">
        <v>7823</v>
      </c>
      <c r="J186">
        <v>0</v>
      </c>
      <c r="K186">
        <v>0</v>
      </c>
      <c r="L186">
        <v>0</v>
      </c>
    </row>
    <row r="187" spans="2:13" ht="173.25" customHeight="1" thickBot="1" x14ac:dyDescent="0.3">
      <c r="B187" s="45"/>
      <c r="C187" s="67"/>
      <c r="D187" s="45"/>
      <c r="E187" s="6" t="s">
        <v>349</v>
      </c>
      <c r="F187" s="6" t="s">
        <v>353</v>
      </c>
      <c r="G187" s="4">
        <v>0</v>
      </c>
      <c r="H187">
        <v>20024</v>
      </c>
      <c r="I187">
        <v>9433</v>
      </c>
      <c r="J187">
        <v>0</v>
      </c>
      <c r="L187">
        <v>0</v>
      </c>
    </row>
    <row r="188" spans="2:13" ht="63.75" customHeight="1" thickBot="1" x14ac:dyDescent="0.3">
      <c r="B188" s="3">
        <v>6</v>
      </c>
      <c r="C188" s="68" t="s">
        <v>354</v>
      </c>
      <c r="D188" s="69"/>
      <c r="E188" s="69"/>
      <c r="F188" s="69"/>
      <c r="G188" s="70"/>
    </row>
    <row r="189" spans="2:13" ht="409.5" customHeight="1" thickBot="1" x14ac:dyDescent="0.3">
      <c r="B189" s="43">
        <v>6.1</v>
      </c>
      <c r="C189" s="65" t="s">
        <v>355</v>
      </c>
      <c r="D189" s="43" t="s">
        <v>356</v>
      </c>
      <c r="E189" s="5" t="s">
        <v>357</v>
      </c>
      <c r="F189" s="6" t="s">
        <v>359</v>
      </c>
      <c r="G189" s="4">
        <v>3</v>
      </c>
      <c r="H189" s="29">
        <v>3</v>
      </c>
      <c r="I189" s="29">
        <v>3</v>
      </c>
      <c r="J189" s="29">
        <v>3</v>
      </c>
      <c r="K189" s="29">
        <v>3</v>
      </c>
      <c r="L189" s="29">
        <v>3</v>
      </c>
      <c r="M189" t="s">
        <v>414</v>
      </c>
    </row>
    <row r="190" spans="2:13" ht="320.25" customHeight="1" thickBot="1" x14ac:dyDescent="0.3">
      <c r="B190" s="44"/>
      <c r="C190" s="66"/>
      <c r="D190" s="44"/>
      <c r="E190" s="5" t="s">
        <v>358</v>
      </c>
      <c r="F190" s="6" t="s">
        <v>360</v>
      </c>
      <c r="G190" s="4">
        <v>2</v>
      </c>
    </row>
    <row r="191" spans="2:13" ht="177" customHeight="1" thickBot="1" x14ac:dyDescent="0.3">
      <c r="B191" s="44"/>
      <c r="C191" s="66"/>
      <c r="D191" s="44"/>
      <c r="E191" s="27"/>
      <c r="F191" s="6" t="s">
        <v>361</v>
      </c>
      <c r="G191" s="4">
        <v>1</v>
      </c>
    </row>
    <row r="192" spans="2:13" ht="132.75" customHeight="1" thickBot="1" x14ac:dyDescent="0.3">
      <c r="B192" s="45"/>
      <c r="C192" s="67"/>
      <c r="D192" s="45"/>
      <c r="E192" s="24"/>
      <c r="F192" s="6" t="s">
        <v>362</v>
      </c>
      <c r="G192" s="4">
        <v>0</v>
      </c>
    </row>
    <row r="193" spans="2:13" x14ac:dyDescent="0.25">
      <c r="B193" s="43">
        <v>6.2</v>
      </c>
      <c r="C193" s="65" t="s">
        <v>363</v>
      </c>
      <c r="D193" s="43" t="s">
        <v>145</v>
      </c>
      <c r="E193" s="5" t="s">
        <v>364</v>
      </c>
      <c r="F193" s="65" t="s">
        <v>173</v>
      </c>
      <c r="G193" s="43">
        <v>3</v>
      </c>
    </row>
    <row r="194" spans="2:13" ht="15.75" thickBot="1" x14ac:dyDescent="0.3">
      <c r="B194" s="44"/>
      <c r="C194" s="66"/>
      <c r="D194" s="44"/>
      <c r="E194" s="5"/>
      <c r="F194" s="67"/>
      <c r="G194" s="45"/>
    </row>
    <row r="195" spans="2:13" ht="38.25" customHeight="1" thickBot="1" x14ac:dyDescent="0.3">
      <c r="B195" s="44"/>
      <c r="C195" s="66"/>
      <c r="D195" s="44"/>
      <c r="E195" s="5" t="s">
        <v>170</v>
      </c>
      <c r="F195" s="6" t="s">
        <v>367</v>
      </c>
      <c r="G195" s="4">
        <v>2</v>
      </c>
      <c r="H195">
        <v>3</v>
      </c>
      <c r="I195">
        <v>3</v>
      </c>
      <c r="J195">
        <v>3</v>
      </c>
      <c r="K195">
        <v>3</v>
      </c>
      <c r="L195">
        <v>3</v>
      </c>
      <c r="M195" t="s">
        <v>414</v>
      </c>
    </row>
    <row r="196" spans="2:13" ht="80.25" customHeight="1" thickBot="1" x14ac:dyDescent="0.3">
      <c r="B196" s="44"/>
      <c r="C196" s="66"/>
      <c r="D196" s="44"/>
      <c r="E196" s="5" t="s">
        <v>365</v>
      </c>
      <c r="F196" s="6" t="s">
        <v>368</v>
      </c>
      <c r="G196" s="4">
        <v>1</v>
      </c>
    </row>
    <row r="197" spans="2:13" ht="107.25" customHeight="1" thickBot="1" x14ac:dyDescent="0.3">
      <c r="B197" s="45"/>
      <c r="C197" s="67"/>
      <c r="D197" s="45"/>
      <c r="E197" s="6" t="s">
        <v>366</v>
      </c>
      <c r="F197" s="6" t="s">
        <v>369</v>
      </c>
      <c r="G197" s="4">
        <v>0</v>
      </c>
    </row>
    <row r="198" spans="2:13" ht="21" customHeight="1" x14ac:dyDescent="0.25">
      <c r="B198" s="43">
        <v>6.3</v>
      </c>
      <c r="C198" s="65" t="s">
        <v>370</v>
      </c>
      <c r="D198" s="43" t="s">
        <v>182</v>
      </c>
      <c r="E198" s="5" t="s">
        <v>240</v>
      </c>
      <c r="F198" s="65" t="s">
        <v>173</v>
      </c>
      <c r="G198" s="43">
        <v>2</v>
      </c>
      <c r="H198">
        <v>2</v>
      </c>
      <c r="I198">
        <v>2</v>
      </c>
      <c r="J198">
        <v>2</v>
      </c>
      <c r="K198">
        <v>2</v>
      </c>
      <c r="L198">
        <v>2</v>
      </c>
      <c r="M198" t="s">
        <v>414</v>
      </c>
    </row>
    <row r="199" spans="2:13" ht="15.75" thickBot="1" x14ac:dyDescent="0.3">
      <c r="B199" s="44"/>
      <c r="C199" s="66"/>
      <c r="D199" s="44"/>
      <c r="E199" s="5"/>
      <c r="F199" s="67"/>
      <c r="G199" s="45"/>
    </row>
    <row r="200" spans="2:13" ht="36" customHeight="1" thickBot="1" x14ac:dyDescent="0.3">
      <c r="B200" s="44"/>
      <c r="C200" s="66"/>
      <c r="D200" s="44"/>
      <c r="E200" s="5" t="s">
        <v>170</v>
      </c>
      <c r="F200" s="6" t="s">
        <v>373</v>
      </c>
      <c r="G200" s="4">
        <v>1.5</v>
      </c>
      <c r="H200">
        <f>H201/H202*100</f>
        <v>100</v>
      </c>
      <c r="I200">
        <f t="shared" ref="I200:L200" si="2">I201/I202*100</f>
        <v>100</v>
      </c>
      <c r="J200" t="e">
        <f t="shared" si="2"/>
        <v>#DIV/0!</v>
      </c>
      <c r="K200" t="e">
        <f t="shared" si="2"/>
        <v>#DIV/0!</v>
      </c>
      <c r="L200" t="e">
        <f t="shared" si="2"/>
        <v>#DIV/0!</v>
      </c>
    </row>
    <row r="201" spans="2:13" ht="225" customHeight="1" thickBot="1" x14ac:dyDescent="0.3">
      <c r="B201" s="44"/>
      <c r="C201" s="66"/>
      <c r="D201" s="44"/>
      <c r="E201" s="5" t="s">
        <v>371</v>
      </c>
      <c r="F201" s="6" t="s">
        <v>374</v>
      </c>
      <c r="G201" s="4">
        <v>1</v>
      </c>
      <c r="H201">
        <v>3</v>
      </c>
      <c r="I201">
        <v>20</v>
      </c>
      <c r="J201">
        <v>0</v>
      </c>
    </row>
    <row r="202" spans="2:13" ht="135.75" customHeight="1" thickBot="1" x14ac:dyDescent="0.3">
      <c r="B202" s="45"/>
      <c r="C202" s="67"/>
      <c r="D202" s="45"/>
      <c r="E202" s="6" t="s">
        <v>372</v>
      </c>
      <c r="F202" s="6" t="s">
        <v>308</v>
      </c>
      <c r="G202" s="4">
        <v>0</v>
      </c>
      <c r="H202">
        <v>3</v>
      </c>
      <c r="I202">
        <v>20</v>
      </c>
      <c r="J202">
        <v>0</v>
      </c>
    </row>
    <row r="203" spans="2:13" ht="30" customHeight="1" x14ac:dyDescent="0.25">
      <c r="B203" s="43">
        <v>6.4</v>
      </c>
      <c r="C203" s="65" t="s">
        <v>375</v>
      </c>
      <c r="D203" s="43" t="s">
        <v>182</v>
      </c>
      <c r="E203" s="5" t="s">
        <v>240</v>
      </c>
      <c r="F203" s="65" t="s">
        <v>173</v>
      </c>
      <c r="G203" s="43">
        <v>2</v>
      </c>
    </row>
    <row r="204" spans="2:13" ht="15.75" thickBot="1" x14ac:dyDescent="0.3">
      <c r="B204" s="44"/>
      <c r="C204" s="66"/>
      <c r="D204" s="44"/>
      <c r="E204" s="5"/>
      <c r="F204" s="67"/>
      <c r="G204" s="45"/>
      <c r="H204">
        <v>0</v>
      </c>
      <c r="I204">
        <v>0</v>
      </c>
      <c r="J204">
        <v>2</v>
      </c>
      <c r="K204">
        <v>2</v>
      </c>
      <c r="L204">
        <v>2</v>
      </c>
      <c r="M204" t="s">
        <v>414</v>
      </c>
    </row>
    <row r="205" spans="2:13" ht="40.5" customHeight="1" thickBot="1" x14ac:dyDescent="0.3">
      <c r="B205" s="44"/>
      <c r="C205" s="66"/>
      <c r="D205" s="44"/>
      <c r="E205" s="5" t="s">
        <v>170</v>
      </c>
      <c r="F205" s="6" t="s">
        <v>373</v>
      </c>
      <c r="G205" s="4">
        <v>1.5</v>
      </c>
    </row>
    <row r="206" spans="2:13" ht="210" customHeight="1" thickBot="1" x14ac:dyDescent="0.3">
      <c r="B206" s="44"/>
      <c r="C206" s="66"/>
      <c r="D206" s="44"/>
      <c r="E206" s="5" t="s">
        <v>376</v>
      </c>
      <c r="F206" s="6" t="s">
        <v>374</v>
      </c>
      <c r="G206" s="4">
        <v>1</v>
      </c>
      <c r="H206">
        <v>1</v>
      </c>
      <c r="I206">
        <v>4</v>
      </c>
      <c r="J206">
        <v>0</v>
      </c>
      <c r="K206">
        <v>0</v>
      </c>
      <c r="L206">
        <v>0</v>
      </c>
    </row>
    <row r="207" spans="2:13" ht="117" customHeight="1" thickBot="1" x14ac:dyDescent="0.3">
      <c r="B207" s="45"/>
      <c r="C207" s="67"/>
      <c r="D207" s="45"/>
      <c r="E207" s="6" t="s">
        <v>372</v>
      </c>
      <c r="F207" s="6" t="s">
        <v>308</v>
      </c>
      <c r="G207" s="4">
        <v>0</v>
      </c>
      <c r="H207">
        <v>3</v>
      </c>
      <c r="I207">
        <v>20</v>
      </c>
      <c r="J207">
        <v>0</v>
      </c>
      <c r="K207">
        <v>0</v>
      </c>
      <c r="L207">
        <v>0</v>
      </c>
    </row>
    <row r="208" spans="2:13" ht="19.5" customHeight="1" x14ac:dyDescent="0.25">
      <c r="B208" s="43">
        <v>6.5</v>
      </c>
      <c r="C208" s="65" t="s">
        <v>377</v>
      </c>
      <c r="D208" s="43" t="s">
        <v>378</v>
      </c>
      <c r="E208" s="5" t="s">
        <v>240</v>
      </c>
      <c r="F208" s="65" t="s">
        <v>173</v>
      </c>
      <c r="G208" s="43">
        <v>2</v>
      </c>
    </row>
    <row r="209" spans="2:13" ht="15.75" thickBot="1" x14ac:dyDescent="0.3">
      <c r="B209" s="44"/>
      <c r="C209" s="66"/>
      <c r="D209" s="44"/>
      <c r="E209" s="5"/>
      <c r="F209" s="67"/>
      <c r="G209" s="45"/>
      <c r="H209">
        <v>2</v>
      </c>
      <c r="I209">
        <v>2</v>
      </c>
      <c r="J209">
        <v>2</v>
      </c>
      <c r="K209">
        <v>2</v>
      </c>
      <c r="L209">
        <v>2</v>
      </c>
      <c r="M209" t="s">
        <v>414</v>
      </c>
    </row>
    <row r="210" spans="2:13" ht="30.75" customHeight="1" thickBot="1" x14ac:dyDescent="0.3">
      <c r="B210" s="44"/>
      <c r="C210" s="66"/>
      <c r="D210" s="44"/>
      <c r="E210" s="5" t="s">
        <v>170</v>
      </c>
      <c r="F210" s="6" t="s">
        <v>373</v>
      </c>
      <c r="G210" s="4">
        <v>1.5</v>
      </c>
    </row>
    <row r="211" spans="2:13" ht="216" customHeight="1" thickBot="1" x14ac:dyDescent="0.3">
      <c r="B211" s="44"/>
      <c r="C211" s="66"/>
      <c r="D211" s="44"/>
      <c r="E211" s="5" t="s">
        <v>379</v>
      </c>
      <c r="F211" s="6" t="s">
        <v>374</v>
      </c>
      <c r="G211" s="4">
        <v>1</v>
      </c>
    </row>
    <row r="212" spans="2:13" ht="135.75" customHeight="1" thickBot="1" x14ac:dyDescent="0.3">
      <c r="B212" s="45"/>
      <c r="C212" s="67"/>
      <c r="D212" s="45"/>
      <c r="E212" s="6" t="s">
        <v>380</v>
      </c>
      <c r="F212" s="6" t="s">
        <v>308</v>
      </c>
      <c r="G212" s="4">
        <v>0</v>
      </c>
    </row>
    <row r="213" spans="2:13" ht="43.5" customHeight="1" x14ac:dyDescent="0.25">
      <c r="B213" s="43">
        <v>6.6</v>
      </c>
      <c r="C213" s="65" t="s">
        <v>381</v>
      </c>
      <c r="D213" s="43" t="s">
        <v>239</v>
      </c>
      <c r="E213" s="5" t="s">
        <v>240</v>
      </c>
      <c r="F213" s="65" t="s">
        <v>173</v>
      </c>
      <c r="G213" s="43">
        <v>2</v>
      </c>
    </row>
    <row r="214" spans="2:13" ht="15.75" thickBot="1" x14ac:dyDescent="0.3">
      <c r="B214" s="44"/>
      <c r="C214" s="66"/>
      <c r="D214" s="44"/>
      <c r="E214" s="5"/>
      <c r="F214" s="67"/>
      <c r="G214" s="45"/>
      <c r="H214">
        <v>0</v>
      </c>
      <c r="I214">
        <v>0</v>
      </c>
      <c r="J214">
        <v>0</v>
      </c>
      <c r="K214">
        <v>0</v>
      </c>
      <c r="L214">
        <v>0</v>
      </c>
      <c r="M214" t="s">
        <v>414</v>
      </c>
    </row>
    <row r="215" spans="2:13" ht="44.25" customHeight="1" thickBot="1" x14ac:dyDescent="0.3">
      <c r="B215" s="44"/>
      <c r="C215" s="66"/>
      <c r="D215" s="44"/>
      <c r="E215" s="5" t="s">
        <v>170</v>
      </c>
      <c r="F215" s="6" t="s">
        <v>373</v>
      </c>
      <c r="G215" s="4">
        <v>1.5</v>
      </c>
    </row>
    <row r="216" spans="2:13" ht="207" customHeight="1" thickBot="1" x14ac:dyDescent="0.3">
      <c r="B216" s="44"/>
      <c r="C216" s="66"/>
      <c r="D216" s="44"/>
      <c r="E216" s="5" t="s">
        <v>382</v>
      </c>
      <c r="F216" s="6" t="s">
        <v>374</v>
      </c>
      <c r="G216" s="4">
        <v>1</v>
      </c>
    </row>
    <row r="217" spans="2:13" ht="159" customHeight="1" thickBot="1" x14ac:dyDescent="0.3">
      <c r="B217" s="45"/>
      <c r="C217" s="67"/>
      <c r="D217" s="45"/>
      <c r="E217" s="6" t="s">
        <v>383</v>
      </c>
      <c r="F217" s="6" t="s">
        <v>308</v>
      </c>
      <c r="G217" s="4">
        <v>0</v>
      </c>
    </row>
    <row r="218" spans="2:13" ht="55.5" customHeight="1" thickBot="1" x14ac:dyDescent="0.3">
      <c r="B218" s="43">
        <v>6.7</v>
      </c>
      <c r="C218" s="65" t="s">
        <v>384</v>
      </c>
      <c r="D218" s="43" t="s">
        <v>239</v>
      </c>
      <c r="E218" s="5" t="s">
        <v>240</v>
      </c>
      <c r="F218" s="6" t="s">
        <v>173</v>
      </c>
      <c r="G218" s="4">
        <v>2</v>
      </c>
    </row>
    <row r="219" spans="2:13" ht="30.75" customHeight="1" thickBot="1" x14ac:dyDescent="0.3">
      <c r="B219" s="44"/>
      <c r="C219" s="66"/>
      <c r="D219" s="44"/>
      <c r="E219" s="5"/>
      <c r="F219" s="6" t="s">
        <v>373</v>
      </c>
      <c r="G219" s="4">
        <v>1.5</v>
      </c>
      <c r="H219">
        <v>2</v>
      </c>
      <c r="I219">
        <v>2</v>
      </c>
      <c r="J219">
        <v>2</v>
      </c>
      <c r="K219">
        <v>2</v>
      </c>
      <c r="L219">
        <v>2</v>
      </c>
      <c r="M219" t="s">
        <v>414</v>
      </c>
    </row>
    <row r="220" spans="2:13" ht="38.25" customHeight="1" thickBot="1" x14ac:dyDescent="0.3">
      <c r="B220" s="44"/>
      <c r="C220" s="66"/>
      <c r="D220" s="44"/>
      <c r="E220" s="5" t="s">
        <v>170</v>
      </c>
      <c r="F220" s="6" t="s">
        <v>374</v>
      </c>
      <c r="G220" s="4">
        <v>1</v>
      </c>
    </row>
    <row r="221" spans="2:13" ht="272.25" customHeight="1" thickBot="1" x14ac:dyDescent="0.3">
      <c r="B221" s="44"/>
      <c r="C221" s="66"/>
      <c r="D221" s="44"/>
      <c r="E221" s="5" t="s">
        <v>385</v>
      </c>
      <c r="F221" s="6" t="s">
        <v>308</v>
      </c>
      <c r="G221" s="4">
        <v>0</v>
      </c>
    </row>
    <row r="222" spans="2:13" ht="130.5" customHeight="1" thickBot="1" x14ac:dyDescent="0.3">
      <c r="B222" s="45"/>
      <c r="C222" s="67"/>
      <c r="D222" s="45"/>
      <c r="E222" s="6" t="s">
        <v>383</v>
      </c>
      <c r="F222" s="6" t="s">
        <v>386</v>
      </c>
      <c r="G222" s="4">
        <v>0</v>
      </c>
    </row>
    <row r="225" spans="6:13" x14ac:dyDescent="0.25">
      <c r="F225" s="31" t="s">
        <v>415</v>
      </c>
      <c r="G225">
        <f>G5+G9+G15+G20+G22+G26+G31+G36+G42+G48+G53+G57+G61+G66+G71+G75+G81+G86+G90+G99+G102+G106+G108+G113+G118+G122+G129+G131+G133+G138+G148+G153+G159+G164+G168+G173+G178+G183+G189+G193+G198+G203+G208+G213+G218+G127</f>
        <v>137</v>
      </c>
      <c r="H225">
        <f>H5+H10+H16+H21+H22+H27+H33+H37+H43+H50+H54+H58+H63+H68+H71+H76+H83+H86+H90+H99+H102+H106+H110+H114+H118+H122+H130+H131+H134+H139+H147+H150+H154+H160+H164+H168+H174+H179+H184+H189+H195+H198+H204+H209+H214+H219+H144+H127</f>
        <v>103</v>
      </c>
      <c r="I225">
        <f>I5+I10+I16+I21+I22+I27+I33+I37+I43+I50+I54+I58+I63+I68+I71+I76+I83+I86+I90+I99+I102+I106+I110+I114+I118+I122+I130+I131+I134+I139+I147+I150+I154+I160+I164+I168+I174+I179+I184+I189+I195+I198+I204+I209+I214+I219+I144+I127</f>
        <v>102</v>
      </c>
      <c r="J225">
        <f>J5+J10+J16+J21+J22+J27+J33+J37+J43+J50+J54+J58+J63+J68+J71+J76+J83+J86+J90+J99+J102+J106+J110+J114+J118+J122+J130+J131+J134+J139+J147+J150+J154+J160+J164+J168+J174+J179+J184+J189+J195+J198+J204+J209+J214+J219+J144+J127</f>
        <v>112</v>
      </c>
      <c r="K225">
        <f>K5+K10+K16+K21+K22+K27+K33+K37+K43+K50+K54+K58+K63+K68+K71+K76+K83+K86+K90+K99+K102+K106+K110+K114+K118+K122+K130+K131+K134+K139+K147+K150+K154+K160+K164+K168+K174+K179+K184+K189+K195+K198+K204+K209+K214+K219+K144+K127</f>
        <v>118</v>
      </c>
      <c r="L225">
        <f>L5+L10+L16+L21+L22+L27+L33+L37+L43+L50+L54+L58+L63+L68+L71+L76+L83+L86+L90+L99+L102+L106+L110+L114+L118+L122+L130+L131+L134+L139+L147+L150+L154+L160+L164+L168+L174+L179+L184+L189+L195+L198+L204+L209+L214+L219+L144+L127</f>
        <v>123</v>
      </c>
      <c r="M225" s="30" t="s">
        <v>414</v>
      </c>
    </row>
  </sheetData>
  <autoFilter ref="B2:N222"/>
  <mergeCells count="209">
    <mergeCell ref="F15:F16"/>
    <mergeCell ref="G15:G16"/>
    <mergeCell ref="B20:B21"/>
    <mergeCell ref="C20:C21"/>
    <mergeCell ref="D20:D21"/>
    <mergeCell ref="E20:E21"/>
    <mergeCell ref="C4:G4"/>
    <mergeCell ref="B5:B8"/>
    <mergeCell ref="C5:C8"/>
    <mergeCell ref="D5:D8"/>
    <mergeCell ref="E5:E8"/>
    <mergeCell ref="B9:B14"/>
    <mergeCell ref="C9:C14"/>
    <mergeCell ref="D9:D14"/>
    <mergeCell ref="F9:F11"/>
    <mergeCell ref="G9:G11"/>
    <mergeCell ref="B22:B25"/>
    <mergeCell ref="C22:C25"/>
    <mergeCell ref="D22:D25"/>
    <mergeCell ref="E22:E25"/>
    <mergeCell ref="B26:B30"/>
    <mergeCell ref="C26:C30"/>
    <mergeCell ref="D26:D30"/>
    <mergeCell ref="B15:B19"/>
    <mergeCell ref="C15:C19"/>
    <mergeCell ref="D15:D19"/>
    <mergeCell ref="B36:B40"/>
    <mergeCell ref="C36:C40"/>
    <mergeCell ref="D36:D40"/>
    <mergeCell ref="F36:F37"/>
    <mergeCell ref="G36:G37"/>
    <mergeCell ref="C41:G41"/>
    <mergeCell ref="F26:F27"/>
    <mergeCell ref="G26:G27"/>
    <mergeCell ref="B31:B35"/>
    <mergeCell ref="C31:C35"/>
    <mergeCell ref="D31:D35"/>
    <mergeCell ref="F31:F32"/>
    <mergeCell ref="G31:G32"/>
    <mergeCell ref="F48:F49"/>
    <mergeCell ref="G48:G49"/>
    <mergeCell ref="B53:B56"/>
    <mergeCell ref="C53:C56"/>
    <mergeCell ref="D53:D56"/>
    <mergeCell ref="B57:B60"/>
    <mergeCell ref="C57:C60"/>
    <mergeCell ref="D57:D60"/>
    <mergeCell ref="B42:B47"/>
    <mergeCell ref="C42:C47"/>
    <mergeCell ref="D42:D47"/>
    <mergeCell ref="B48:B52"/>
    <mergeCell ref="C48:C52"/>
    <mergeCell ref="D48:D52"/>
    <mergeCell ref="B61:B65"/>
    <mergeCell ref="C61:C65"/>
    <mergeCell ref="D61:D65"/>
    <mergeCell ref="F61:F62"/>
    <mergeCell ref="G61:G62"/>
    <mergeCell ref="B66:B70"/>
    <mergeCell ref="C66:C70"/>
    <mergeCell ref="D66:D70"/>
    <mergeCell ref="F66:F67"/>
    <mergeCell ref="G66:G67"/>
    <mergeCell ref="F75:F76"/>
    <mergeCell ref="G75:G76"/>
    <mergeCell ref="B81:B85"/>
    <mergeCell ref="C81:C85"/>
    <mergeCell ref="D81:D85"/>
    <mergeCell ref="F81:F83"/>
    <mergeCell ref="G81:G83"/>
    <mergeCell ref="B71:B74"/>
    <mergeCell ref="C71:C74"/>
    <mergeCell ref="D71:D74"/>
    <mergeCell ref="B75:B80"/>
    <mergeCell ref="C75:C80"/>
    <mergeCell ref="D75:D80"/>
    <mergeCell ref="F90:F92"/>
    <mergeCell ref="G90:G92"/>
    <mergeCell ref="C98:G98"/>
    <mergeCell ref="B99:B101"/>
    <mergeCell ref="C99:C101"/>
    <mergeCell ref="D99:D101"/>
    <mergeCell ref="E99:E101"/>
    <mergeCell ref="B86:B89"/>
    <mergeCell ref="C86:C89"/>
    <mergeCell ref="D86:D89"/>
    <mergeCell ref="E86:E89"/>
    <mergeCell ref="B90:B97"/>
    <mergeCell ref="C90:C97"/>
    <mergeCell ref="D90:D97"/>
    <mergeCell ref="B102:B104"/>
    <mergeCell ref="C102:C104"/>
    <mergeCell ref="D102:D104"/>
    <mergeCell ref="E102:E104"/>
    <mergeCell ref="C105:G105"/>
    <mergeCell ref="B106:B107"/>
    <mergeCell ref="C106:C107"/>
    <mergeCell ref="D106:D107"/>
    <mergeCell ref="E106:E107"/>
    <mergeCell ref="B108:B112"/>
    <mergeCell ref="C108:C112"/>
    <mergeCell ref="D108:D112"/>
    <mergeCell ref="F108:F110"/>
    <mergeCell ref="G108:G110"/>
    <mergeCell ref="B113:B117"/>
    <mergeCell ref="C113:C117"/>
    <mergeCell ref="D113:D117"/>
    <mergeCell ref="F113:F115"/>
    <mergeCell ref="G113:G115"/>
    <mergeCell ref="B127:B128"/>
    <mergeCell ref="C127:C128"/>
    <mergeCell ref="D127:D128"/>
    <mergeCell ref="E127:E128"/>
    <mergeCell ref="B129:B130"/>
    <mergeCell ref="C129:C130"/>
    <mergeCell ref="D129:D130"/>
    <mergeCell ref="E129:E130"/>
    <mergeCell ref="B118:B121"/>
    <mergeCell ref="C118:C121"/>
    <mergeCell ref="D118:D121"/>
    <mergeCell ref="E118:E121"/>
    <mergeCell ref="B122:B126"/>
    <mergeCell ref="C122:C126"/>
    <mergeCell ref="D122:D126"/>
    <mergeCell ref="F133:F134"/>
    <mergeCell ref="G133:G134"/>
    <mergeCell ref="B138:B142"/>
    <mergeCell ref="C138:C142"/>
    <mergeCell ref="D138:D142"/>
    <mergeCell ref="F138:F139"/>
    <mergeCell ref="G138:G139"/>
    <mergeCell ref="B131:B132"/>
    <mergeCell ref="C131:C132"/>
    <mergeCell ref="D131:D132"/>
    <mergeCell ref="B133:B137"/>
    <mergeCell ref="C133:C137"/>
    <mergeCell ref="D133:D137"/>
    <mergeCell ref="B148:B152"/>
    <mergeCell ref="C148:C152"/>
    <mergeCell ref="D148:D152"/>
    <mergeCell ref="B153:B158"/>
    <mergeCell ref="C153:C158"/>
    <mergeCell ref="D153:D158"/>
    <mergeCell ref="C143:G143"/>
    <mergeCell ref="B144:B145"/>
    <mergeCell ref="C144:C145"/>
    <mergeCell ref="D144:D145"/>
    <mergeCell ref="E144:E145"/>
    <mergeCell ref="B146:B147"/>
    <mergeCell ref="C146:C147"/>
    <mergeCell ref="D146:D147"/>
    <mergeCell ref="E146:E147"/>
    <mergeCell ref="B168:B172"/>
    <mergeCell ref="C168:C172"/>
    <mergeCell ref="D168:D172"/>
    <mergeCell ref="F168:F170"/>
    <mergeCell ref="G168:G170"/>
    <mergeCell ref="B173:B177"/>
    <mergeCell ref="C173:C177"/>
    <mergeCell ref="D173:D177"/>
    <mergeCell ref="F153:F155"/>
    <mergeCell ref="G153:G155"/>
    <mergeCell ref="B159:B163"/>
    <mergeCell ref="C159:C163"/>
    <mergeCell ref="D159:D163"/>
    <mergeCell ref="B164:B167"/>
    <mergeCell ref="C164:C167"/>
    <mergeCell ref="D164:D167"/>
    <mergeCell ref="E164:E167"/>
    <mergeCell ref="F183:F184"/>
    <mergeCell ref="G183:G184"/>
    <mergeCell ref="C188:G188"/>
    <mergeCell ref="B189:B192"/>
    <mergeCell ref="C189:C192"/>
    <mergeCell ref="D189:D192"/>
    <mergeCell ref="B178:B182"/>
    <mergeCell ref="C178:C182"/>
    <mergeCell ref="D178:D182"/>
    <mergeCell ref="B183:B187"/>
    <mergeCell ref="C183:C187"/>
    <mergeCell ref="D183:D187"/>
    <mergeCell ref="B193:B197"/>
    <mergeCell ref="C193:C197"/>
    <mergeCell ref="D193:D197"/>
    <mergeCell ref="F193:F194"/>
    <mergeCell ref="G193:G194"/>
    <mergeCell ref="B198:B202"/>
    <mergeCell ref="C198:C202"/>
    <mergeCell ref="D198:D202"/>
    <mergeCell ref="F198:F199"/>
    <mergeCell ref="G198:G199"/>
    <mergeCell ref="B213:B217"/>
    <mergeCell ref="C213:C217"/>
    <mergeCell ref="D213:D217"/>
    <mergeCell ref="F213:F214"/>
    <mergeCell ref="G213:G214"/>
    <mergeCell ref="B218:B222"/>
    <mergeCell ref="C218:C222"/>
    <mergeCell ref="D218:D222"/>
    <mergeCell ref="B203:B207"/>
    <mergeCell ref="C203:C207"/>
    <mergeCell ref="D203:D207"/>
    <mergeCell ref="F203:F204"/>
    <mergeCell ref="G203:G204"/>
    <mergeCell ref="B208:B212"/>
    <mergeCell ref="C208:C212"/>
    <mergeCell ref="D208:D212"/>
    <mergeCell ref="F208:F209"/>
    <mergeCell ref="G208:G209"/>
  </mergeCells>
  <hyperlinks>
    <hyperlink ref="C57" r:id="rId1"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_x000b_{КонсультантПлюс}" display="consultantplus://offline/ref=E6588BF3F206CD56C7EB0A997766B05C265BC9E742B4280970B583BF654C28F2E4B8ABC8435225855630CC23158E5CE6640ECF3B03F1C7B49A464110c7m3H"/>
    <hyperlink ref="E58" r:id="rId2"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_x000b_{КонсультантПлюс}" display="consultantplus://offline/ref=E6588BF3F206CD56C7EB0A997766B05C265BC9E742B4280970B583BF654C28F2E4B8ABC8435225855630CC23158E5CE6640ECF3B03F1C7B49A464110c7m3H"/>
    <hyperlink ref="E59" r:id="rId3"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_x000b_{КонсультантПлюс}" display="consultantplus://offline/ref=E6588BF3F206CD56C7EB0A997766B05C265BC9E742B4280970B583BF654C28F2E4B8ABC8435225855630CC23158E5CE6640ECF3B03F1C7B49A464110c7m3H"/>
  </hyperlinks>
  <pageMargins left="0.70866141732283472" right="0.70866141732283472" top="0.15748031496062992" bottom="0.15748031496062992" header="0.31496062992125984" footer="0.31496062992125984"/>
  <pageSetup paperSize="9" scale="45" fitToHeight="2"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6"/>
  <sheetViews>
    <sheetView zoomScale="85" zoomScaleNormal="85" workbookViewId="0">
      <selection activeCell="M8" sqref="M8"/>
    </sheetView>
  </sheetViews>
  <sheetFormatPr defaultRowHeight="15" x14ac:dyDescent="0.25"/>
  <cols>
    <col min="2" max="2" width="36.28515625" customWidth="1"/>
    <col min="4" max="4" width="38.140625" customWidth="1"/>
    <col min="5" max="5" width="16.85546875" customWidth="1"/>
    <col min="6" max="6" width="11.140625" customWidth="1"/>
    <col min="12" max="12" width="12.5703125" customWidth="1"/>
  </cols>
  <sheetData>
    <row r="2" spans="1:12" ht="15.75" thickBot="1" x14ac:dyDescent="0.3"/>
    <row r="3" spans="1:12" ht="141" thickBot="1" x14ac:dyDescent="0.3">
      <c r="A3" s="1" t="s">
        <v>84</v>
      </c>
      <c r="B3" s="2" t="s">
        <v>1</v>
      </c>
      <c r="C3" s="2" t="s">
        <v>85</v>
      </c>
      <c r="D3" s="2" t="s">
        <v>388</v>
      </c>
      <c r="E3" s="2" t="s">
        <v>2</v>
      </c>
      <c r="F3" s="28" t="s">
        <v>87</v>
      </c>
      <c r="G3" s="29">
        <v>793</v>
      </c>
      <c r="H3" s="29">
        <v>794</v>
      </c>
      <c r="I3" s="29">
        <v>796</v>
      </c>
      <c r="J3" s="29">
        <v>799</v>
      </c>
      <c r="K3" s="29">
        <v>800</v>
      </c>
    </row>
    <row r="4" spans="1:12" ht="15.75" thickBot="1" x14ac:dyDescent="0.3">
      <c r="A4" s="3">
        <v>1</v>
      </c>
      <c r="B4" s="4">
        <v>2</v>
      </c>
      <c r="C4" s="4">
        <v>3</v>
      </c>
      <c r="D4" s="4">
        <v>4</v>
      </c>
      <c r="E4" s="4">
        <v>5</v>
      </c>
      <c r="F4" s="4">
        <v>6</v>
      </c>
    </row>
    <row r="5" spans="1:12" x14ac:dyDescent="0.25">
      <c r="A5" s="43">
        <v>1</v>
      </c>
      <c r="B5" s="65" t="s">
        <v>389</v>
      </c>
      <c r="C5" s="65" t="s">
        <v>390</v>
      </c>
      <c r="D5" s="5" t="s">
        <v>391</v>
      </c>
      <c r="E5" s="5" t="s">
        <v>394</v>
      </c>
      <c r="F5" s="43">
        <v>3</v>
      </c>
      <c r="G5">
        <f>G8/(G9+1)</f>
        <v>85.8</v>
      </c>
      <c r="H5">
        <f t="shared" ref="H5:K5" si="0">H8/(H9+1)</f>
        <v>6.9090909090909092</v>
      </c>
      <c r="I5">
        <f t="shared" si="0"/>
        <v>9</v>
      </c>
      <c r="J5">
        <f t="shared" si="0"/>
        <v>6</v>
      </c>
      <c r="K5">
        <f t="shared" si="0"/>
        <v>9</v>
      </c>
    </row>
    <row r="6" spans="1:12" ht="170.25" customHeight="1" thickBot="1" x14ac:dyDescent="0.3">
      <c r="A6" s="44"/>
      <c r="B6" s="66"/>
      <c r="C6" s="66"/>
      <c r="D6" s="5"/>
      <c r="E6" s="6" t="s">
        <v>395</v>
      </c>
      <c r="F6" s="45"/>
      <c r="G6" s="29">
        <v>0</v>
      </c>
      <c r="H6" s="29">
        <v>0</v>
      </c>
      <c r="I6" s="29">
        <v>0</v>
      </c>
      <c r="J6" s="29">
        <v>1</v>
      </c>
      <c r="K6" s="29">
        <v>0</v>
      </c>
      <c r="L6" t="s">
        <v>414</v>
      </c>
    </row>
    <row r="7" spans="1:12" x14ac:dyDescent="0.25">
      <c r="A7" s="44"/>
      <c r="B7" s="66"/>
      <c r="C7" s="66"/>
      <c r="D7" s="5" t="s">
        <v>98</v>
      </c>
      <c r="E7" s="5" t="s">
        <v>394</v>
      </c>
      <c r="F7" s="43">
        <v>2</v>
      </c>
    </row>
    <row r="8" spans="1:12" ht="189.75" customHeight="1" thickBot="1" x14ac:dyDescent="0.3">
      <c r="A8" s="44"/>
      <c r="B8" s="66"/>
      <c r="C8" s="66"/>
      <c r="D8" s="5" t="s">
        <v>392</v>
      </c>
      <c r="E8" s="6" t="s">
        <v>396</v>
      </c>
      <c r="F8" s="45"/>
      <c r="G8">
        <v>429</v>
      </c>
      <c r="H8">
        <v>152</v>
      </c>
      <c r="I8">
        <v>9</v>
      </c>
      <c r="J8">
        <v>6</v>
      </c>
      <c r="K8">
        <v>9</v>
      </c>
    </row>
    <row r="9" spans="1:12" ht="69" customHeight="1" x14ac:dyDescent="0.25">
      <c r="A9" s="44"/>
      <c r="B9" s="66"/>
      <c r="C9" s="66"/>
      <c r="D9" s="5" t="s">
        <v>393</v>
      </c>
      <c r="E9" s="5" t="s">
        <v>394</v>
      </c>
      <c r="F9" s="43">
        <v>1</v>
      </c>
      <c r="G9">
        <v>4</v>
      </c>
      <c r="H9">
        <v>21</v>
      </c>
      <c r="I9">
        <v>0</v>
      </c>
      <c r="J9">
        <v>0</v>
      </c>
      <c r="K9">
        <v>0</v>
      </c>
    </row>
    <row r="10" spans="1:12" ht="183" customHeight="1" thickBot="1" x14ac:dyDescent="0.3">
      <c r="A10" s="44"/>
      <c r="B10" s="66"/>
      <c r="C10" s="66"/>
      <c r="D10" s="27"/>
      <c r="E10" s="6" t="s">
        <v>397</v>
      </c>
      <c r="F10" s="45"/>
    </row>
    <row r="11" spans="1:12" x14ac:dyDescent="0.25">
      <c r="A11" s="44"/>
      <c r="B11" s="66"/>
      <c r="C11" s="66"/>
      <c r="D11" s="27"/>
      <c r="E11" s="5" t="s">
        <v>398</v>
      </c>
      <c r="F11" s="43">
        <v>0</v>
      </c>
    </row>
    <row r="12" spans="1:12" ht="142.5" customHeight="1" thickBot="1" x14ac:dyDescent="0.3">
      <c r="A12" s="45"/>
      <c r="B12" s="67"/>
      <c r="C12" s="67"/>
      <c r="D12" s="24"/>
      <c r="E12" s="6" t="s">
        <v>397</v>
      </c>
      <c r="F12" s="45"/>
    </row>
    <row r="13" spans="1:12" x14ac:dyDescent="0.25">
      <c r="A13" s="43">
        <v>2</v>
      </c>
      <c r="B13" s="65" t="s">
        <v>399</v>
      </c>
      <c r="C13" s="43" t="s">
        <v>90</v>
      </c>
      <c r="D13" s="5" t="s">
        <v>176</v>
      </c>
      <c r="E13" s="74">
        <v>0</v>
      </c>
      <c r="F13" s="43">
        <v>3</v>
      </c>
      <c r="G13">
        <f>G16/G17*100</f>
        <v>3.5690739740151592E-2</v>
      </c>
      <c r="H13">
        <v>0</v>
      </c>
      <c r="I13">
        <v>0</v>
      </c>
      <c r="K13">
        <v>0</v>
      </c>
    </row>
    <row r="14" spans="1:12" ht="15.75" thickBot="1" x14ac:dyDescent="0.3">
      <c r="A14" s="44"/>
      <c r="B14" s="66"/>
      <c r="C14" s="44"/>
      <c r="D14" s="5"/>
      <c r="E14" s="76"/>
      <c r="F14" s="45"/>
      <c r="G14">
        <v>2</v>
      </c>
      <c r="H14">
        <v>3</v>
      </c>
      <c r="I14">
        <v>3</v>
      </c>
      <c r="J14">
        <v>3</v>
      </c>
      <c r="K14">
        <v>3</v>
      </c>
      <c r="L14" t="s">
        <v>414</v>
      </c>
    </row>
    <row r="15" spans="1:12" ht="26.25" thickBot="1" x14ac:dyDescent="0.3">
      <c r="A15" s="44"/>
      <c r="B15" s="66"/>
      <c r="C15" s="44"/>
      <c r="D15" s="5" t="s">
        <v>170</v>
      </c>
      <c r="E15" s="6" t="s">
        <v>178</v>
      </c>
      <c r="F15" s="4">
        <v>2</v>
      </c>
    </row>
    <row r="16" spans="1:12" ht="61.5" customHeight="1" thickBot="1" x14ac:dyDescent="0.3">
      <c r="A16" s="44"/>
      <c r="B16" s="66"/>
      <c r="C16" s="44"/>
      <c r="D16" s="5" t="s">
        <v>400</v>
      </c>
      <c r="E16" s="6" t="s">
        <v>179</v>
      </c>
      <c r="F16" s="4">
        <v>1</v>
      </c>
      <c r="G16">
        <v>144</v>
      </c>
    </row>
    <row r="17" spans="1:12" ht="78.75" customHeight="1" thickBot="1" x14ac:dyDescent="0.3">
      <c r="A17" s="45"/>
      <c r="B17" s="67"/>
      <c r="C17" s="45"/>
      <c r="D17" s="6" t="s">
        <v>401</v>
      </c>
      <c r="E17" s="6" t="s">
        <v>180</v>
      </c>
      <c r="F17" s="4">
        <v>0</v>
      </c>
      <c r="G17">
        <v>403466</v>
      </c>
    </row>
    <row r="18" spans="1:12" ht="36.75" customHeight="1" thickBot="1" x14ac:dyDescent="0.3">
      <c r="A18" s="43">
        <v>3</v>
      </c>
      <c r="B18" s="65" t="s">
        <v>402</v>
      </c>
      <c r="C18" s="65" t="s">
        <v>182</v>
      </c>
      <c r="D18" s="5" t="s">
        <v>183</v>
      </c>
      <c r="E18" s="26">
        <v>0</v>
      </c>
      <c r="F18" s="4">
        <v>3</v>
      </c>
      <c r="G18" s="29">
        <f>G20/G21*100</f>
        <v>0.33080854396653003</v>
      </c>
      <c r="H18" s="29">
        <v>0</v>
      </c>
      <c r="I18" s="29">
        <v>0</v>
      </c>
      <c r="J18" s="29">
        <v>0</v>
      </c>
      <c r="K18" s="29">
        <v>0</v>
      </c>
    </row>
    <row r="19" spans="1:12" ht="137.25" customHeight="1" thickBot="1" x14ac:dyDescent="0.3">
      <c r="A19" s="44"/>
      <c r="B19" s="66"/>
      <c r="C19" s="66"/>
      <c r="D19" s="5" t="s">
        <v>403</v>
      </c>
      <c r="E19" s="6" t="s">
        <v>185</v>
      </c>
      <c r="F19" s="4">
        <v>2</v>
      </c>
      <c r="G19" s="29">
        <v>2</v>
      </c>
      <c r="H19" s="29">
        <v>3</v>
      </c>
      <c r="I19" s="29">
        <v>3</v>
      </c>
      <c r="J19" s="29">
        <v>3</v>
      </c>
      <c r="K19" s="29">
        <v>3</v>
      </c>
      <c r="L19" s="30" t="s">
        <v>414</v>
      </c>
    </row>
    <row r="20" spans="1:12" ht="64.5" customHeight="1" thickBot="1" x14ac:dyDescent="0.3">
      <c r="A20" s="44"/>
      <c r="B20" s="66"/>
      <c r="C20" s="66"/>
      <c r="D20" s="5" t="s">
        <v>401</v>
      </c>
      <c r="E20" s="6" t="s">
        <v>186</v>
      </c>
      <c r="F20" s="4">
        <v>1</v>
      </c>
      <c r="G20">
        <v>1334.7</v>
      </c>
    </row>
    <row r="21" spans="1:12" ht="15.75" thickBot="1" x14ac:dyDescent="0.3">
      <c r="A21" s="45"/>
      <c r="B21" s="67"/>
      <c r="C21" s="67"/>
      <c r="D21" s="24"/>
      <c r="E21" s="6" t="s">
        <v>187</v>
      </c>
      <c r="F21" s="4">
        <v>0</v>
      </c>
      <c r="G21">
        <v>403466</v>
      </c>
    </row>
    <row r="22" spans="1:12" ht="58.5" customHeight="1" thickBot="1" x14ac:dyDescent="0.3">
      <c r="A22" s="43">
        <v>4</v>
      </c>
      <c r="B22" s="65" t="s">
        <v>404</v>
      </c>
      <c r="C22" s="65" t="s">
        <v>90</v>
      </c>
      <c r="D22" s="65" t="s">
        <v>405</v>
      </c>
      <c r="E22" s="6" t="s">
        <v>224</v>
      </c>
      <c r="F22" s="4">
        <v>5</v>
      </c>
      <c r="G22" s="29">
        <v>5</v>
      </c>
      <c r="H22" s="29">
        <v>5</v>
      </c>
      <c r="I22" s="29">
        <v>5</v>
      </c>
      <c r="J22" s="29">
        <v>5</v>
      </c>
      <c r="K22" s="29">
        <v>5</v>
      </c>
      <c r="L22" s="30" t="s">
        <v>414</v>
      </c>
    </row>
    <row r="23" spans="1:12" ht="117" customHeight="1" thickBot="1" x14ac:dyDescent="0.3">
      <c r="A23" s="44"/>
      <c r="B23" s="66"/>
      <c r="C23" s="66"/>
      <c r="D23" s="66"/>
      <c r="E23" s="6" t="s">
        <v>225</v>
      </c>
      <c r="F23" s="4">
        <v>3</v>
      </c>
    </row>
    <row r="24" spans="1:12" ht="87" customHeight="1" thickBot="1" x14ac:dyDescent="0.3">
      <c r="A24" s="45"/>
      <c r="B24" s="67"/>
      <c r="C24" s="67"/>
      <c r="D24" s="67"/>
      <c r="E24" s="6" t="s">
        <v>226</v>
      </c>
      <c r="F24" s="4">
        <v>0</v>
      </c>
    </row>
    <row r="25" spans="1:12" ht="199.5" customHeight="1" thickBot="1" x14ac:dyDescent="0.3">
      <c r="A25" s="43">
        <v>5</v>
      </c>
      <c r="B25" s="65" t="s">
        <v>406</v>
      </c>
      <c r="C25" s="65" t="s">
        <v>90</v>
      </c>
      <c r="D25" s="5" t="s">
        <v>407</v>
      </c>
      <c r="E25" s="6" t="s">
        <v>229</v>
      </c>
      <c r="F25" s="4">
        <v>5</v>
      </c>
      <c r="G25" s="29">
        <v>5</v>
      </c>
      <c r="H25" s="29">
        <v>5</v>
      </c>
      <c r="I25" s="29">
        <v>5</v>
      </c>
      <c r="J25" s="29">
        <v>5</v>
      </c>
      <c r="K25" s="29">
        <v>5</v>
      </c>
      <c r="L25" s="30" t="s">
        <v>414</v>
      </c>
    </row>
    <row r="26" spans="1:12" ht="96.75" customHeight="1" thickBot="1" x14ac:dyDescent="0.3">
      <c r="A26" s="44"/>
      <c r="B26" s="66"/>
      <c r="C26" s="66"/>
      <c r="D26" s="5" t="s">
        <v>408</v>
      </c>
      <c r="E26" s="6" t="s">
        <v>230</v>
      </c>
      <c r="F26" s="4">
        <v>3</v>
      </c>
    </row>
    <row r="27" spans="1:12" ht="105.75" customHeight="1" thickBot="1" x14ac:dyDescent="0.3">
      <c r="A27" s="45"/>
      <c r="B27" s="67"/>
      <c r="C27" s="67"/>
      <c r="D27" s="24"/>
      <c r="E27" s="6" t="s">
        <v>231</v>
      </c>
      <c r="F27" s="4">
        <v>0</v>
      </c>
    </row>
    <row r="28" spans="1:12" x14ac:dyDescent="0.25">
      <c r="A28" s="43">
        <v>6</v>
      </c>
      <c r="B28" s="65" t="s">
        <v>409</v>
      </c>
      <c r="C28" s="43" t="s">
        <v>410</v>
      </c>
      <c r="D28" s="5" t="s">
        <v>411</v>
      </c>
      <c r="E28" s="65" t="s">
        <v>173</v>
      </c>
      <c r="F28" s="43">
        <v>3</v>
      </c>
    </row>
    <row r="29" spans="1:12" ht="15.75" thickBot="1" x14ac:dyDescent="0.3">
      <c r="A29" s="44"/>
      <c r="B29" s="66"/>
      <c r="C29" s="44"/>
      <c r="D29" s="5"/>
      <c r="E29" s="67"/>
      <c r="F29" s="45"/>
      <c r="G29">
        <v>2</v>
      </c>
      <c r="H29">
        <v>3</v>
      </c>
      <c r="I29">
        <v>3</v>
      </c>
      <c r="J29">
        <v>3</v>
      </c>
      <c r="K29">
        <v>3</v>
      </c>
      <c r="L29" s="30" t="s">
        <v>414</v>
      </c>
    </row>
    <row r="30" spans="1:12" ht="38.25" customHeight="1" thickBot="1" x14ac:dyDescent="0.3">
      <c r="A30" s="44"/>
      <c r="B30" s="66"/>
      <c r="C30" s="44"/>
      <c r="D30" s="5" t="s">
        <v>170</v>
      </c>
      <c r="E30" s="6" t="s">
        <v>367</v>
      </c>
      <c r="F30" s="4">
        <v>2</v>
      </c>
    </row>
    <row r="31" spans="1:12" ht="114.75" customHeight="1" thickBot="1" x14ac:dyDescent="0.3">
      <c r="A31" s="44"/>
      <c r="B31" s="66"/>
      <c r="C31" s="44"/>
      <c r="D31" s="5" t="s">
        <v>365</v>
      </c>
      <c r="E31" s="6" t="s">
        <v>368</v>
      </c>
      <c r="F31" s="4">
        <v>1</v>
      </c>
    </row>
    <row r="32" spans="1:12" ht="101.25" customHeight="1" thickBot="1" x14ac:dyDescent="0.3">
      <c r="A32" s="45"/>
      <c r="B32" s="67"/>
      <c r="C32" s="45"/>
      <c r="D32" s="6" t="s">
        <v>366</v>
      </c>
      <c r="E32" s="6" t="s">
        <v>369</v>
      </c>
      <c r="F32" s="4">
        <v>0</v>
      </c>
    </row>
    <row r="33" spans="1:12" ht="409.6" customHeight="1" thickBot="1" x14ac:dyDescent="0.3">
      <c r="A33" s="43">
        <v>7</v>
      </c>
      <c r="B33" s="65" t="s">
        <v>412</v>
      </c>
      <c r="C33" s="43" t="s">
        <v>90</v>
      </c>
      <c r="D33" s="65" t="s">
        <v>413</v>
      </c>
      <c r="E33" s="6" t="s">
        <v>272</v>
      </c>
      <c r="F33" s="4">
        <v>3</v>
      </c>
    </row>
    <row r="34" spans="1:12" ht="382.5" customHeight="1" thickBot="1" x14ac:dyDescent="0.3">
      <c r="A34" s="45"/>
      <c r="B34" s="67"/>
      <c r="C34" s="45"/>
      <c r="D34" s="67"/>
      <c r="E34" s="6" t="s">
        <v>273</v>
      </c>
      <c r="F34" s="4">
        <v>0</v>
      </c>
      <c r="G34" s="29">
        <v>0</v>
      </c>
      <c r="H34" s="29">
        <v>3</v>
      </c>
      <c r="I34" s="29">
        <v>3</v>
      </c>
      <c r="J34" s="29">
        <v>3</v>
      </c>
      <c r="K34" s="29">
        <v>3</v>
      </c>
      <c r="L34" s="30" t="s">
        <v>414</v>
      </c>
    </row>
    <row r="35" spans="1:12" ht="31.5" customHeight="1" x14ac:dyDescent="0.25"/>
    <row r="36" spans="1:12" x14ac:dyDescent="0.25">
      <c r="E36" s="31" t="s">
        <v>415</v>
      </c>
      <c r="F36">
        <f>F5+F13+F18+F22+F25+F28+F33</f>
        <v>25</v>
      </c>
      <c r="G36">
        <f>G6+G14+G19+G22+G25+G29+G34</f>
        <v>16</v>
      </c>
      <c r="H36">
        <f>H6+H14+H19+H22+H25+H29+H34</f>
        <v>22</v>
      </c>
      <c r="I36">
        <f>I6+I14+I19+I22+I25+I29+I34</f>
        <v>22</v>
      </c>
      <c r="J36">
        <f>J6+J14+J19+J22+J25+J29+J34</f>
        <v>23</v>
      </c>
      <c r="K36">
        <f>K6+K14+K19+K22+K25+K29+K34</f>
        <v>22</v>
      </c>
      <c r="L36" s="30" t="s">
        <v>414</v>
      </c>
    </row>
  </sheetData>
  <autoFilter ref="A4:L34"/>
  <mergeCells count="31">
    <mergeCell ref="F5:F6"/>
    <mergeCell ref="F7:F8"/>
    <mergeCell ref="F9:F10"/>
    <mergeCell ref="F11:F12"/>
    <mergeCell ref="A18:A21"/>
    <mergeCell ref="B18:B21"/>
    <mergeCell ref="C18:C21"/>
    <mergeCell ref="A5:A12"/>
    <mergeCell ref="B5:B12"/>
    <mergeCell ref="C5:C12"/>
    <mergeCell ref="A13:A17"/>
    <mergeCell ref="B13:B17"/>
    <mergeCell ref="C13:C17"/>
    <mergeCell ref="E13:E14"/>
    <mergeCell ref="F13:F14"/>
    <mergeCell ref="A22:A24"/>
    <mergeCell ref="B22:B24"/>
    <mergeCell ref="C22:C24"/>
    <mergeCell ref="D22:D24"/>
    <mergeCell ref="A25:A27"/>
    <mergeCell ref="B25:B27"/>
    <mergeCell ref="C25:C27"/>
    <mergeCell ref="E28:E29"/>
    <mergeCell ref="F28:F29"/>
    <mergeCell ref="A33:A34"/>
    <mergeCell ref="B33:B34"/>
    <mergeCell ref="C33:C34"/>
    <mergeCell ref="D33:D34"/>
    <mergeCell ref="A28:A32"/>
    <mergeCell ref="B28:B32"/>
    <mergeCell ref="C28:C3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W12"/>
  <sheetViews>
    <sheetView topLeftCell="C1" workbookViewId="0">
      <selection activeCell="C16" sqref="C16"/>
    </sheetView>
  </sheetViews>
  <sheetFormatPr defaultRowHeight="15" x14ac:dyDescent="0.25"/>
  <cols>
    <col min="3" max="3" width="29.85546875" customWidth="1"/>
    <col min="4" max="4" width="20.28515625" customWidth="1"/>
    <col min="5" max="5" width="21" customWidth="1"/>
    <col min="6" max="6" width="9.85546875" customWidth="1"/>
    <col min="7" max="9" width="11.5703125" customWidth="1"/>
    <col min="10" max="11" width="12" customWidth="1"/>
    <col min="12" max="12" width="10.85546875" customWidth="1"/>
    <col min="13" max="13" width="11.5703125" customWidth="1"/>
    <col min="14" max="14" width="10.28515625" customWidth="1"/>
    <col min="15" max="15" width="11.42578125" customWidth="1"/>
    <col min="16" max="16" width="12" customWidth="1"/>
    <col min="17" max="17" width="12.140625" customWidth="1"/>
    <col min="18" max="18" width="12.7109375" customWidth="1"/>
  </cols>
  <sheetData>
    <row r="2" spans="1:23" ht="15" customHeight="1" x14ac:dyDescent="0.25">
      <c r="C2" s="97" t="s">
        <v>416</v>
      </c>
      <c r="D2" s="97"/>
      <c r="E2" s="97"/>
      <c r="F2" s="97"/>
      <c r="G2" s="97"/>
      <c r="H2" s="97"/>
      <c r="I2" s="97"/>
      <c r="J2" s="97"/>
      <c r="K2" s="97"/>
      <c r="L2" s="97"/>
      <c r="M2" s="97"/>
      <c r="N2" s="97"/>
      <c r="O2" s="97"/>
      <c r="P2" s="97"/>
      <c r="Q2" s="97"/>
      <c r="R2" s="97"/>
    </row>
    <row r="3" spans="1:23" x14ac:dyDescent="0.25">
      <c r="D3" s="98" t="s">
        <v>445</v>
      </c>
      <c r="E3" s="98"/>
    </row>
    <row r="4" spans="1:23" ht="15" customHeight="1" x14ac:dyDescent="0.25">
      <c r="A4" s="83" t="s">
        <v>417</v>
      </c>
      <c r="B4" s="83" t="s">
        <v>418</v>
      </c>
      <c r="C4" s="83" t="s">
        <v>419</v>
      </c>
      <c r="D4" s="83" t="s">
        <v>420</v>
      </c>
      <c r="E4" s="83" t="s">
        <v>421</v>
      </c>
      <c r="F4" s="90" t="s">
        <v>422</v>
      </c>
      <c r="G4" s="91"/>
      <c r="H4" s="90" t="s">
        <v>423</v>
      </c>
      <c r="I4" s="91"/>
      <c r="J4" s="90" t="s">
        <v>424</v>
      </c>
      <c r="K4" s="91"/>
      <c r="L4" s="90" t="s">
        <v>425</v>
      </c>
      <c r="M4" s="91"/>
      <c r="N4" s="90" t="s">
        <v>426</v>
      </c>
      <c r="O4" s="91"/>
      <c r="P4" s="90" t="s">
        <v>427</v>
      </c>
      <c r="Q4" s="91"/>
      <c r="R4" s="83" t="s">
        <v>428</v>
      </c>
      <c r="S4" s="94" t="s">
        <v>429</v>
      </c>
      <c r="T4" s="95"/>
      <c r="U4" s="95"/>
      <c r="V4" s="95"/>
      <c r="W4" s="96"/>
    </row>
    <row r="5" spans="1:23" x14ac:dyDescent="0.25">
      <c r="A5" s="83"/>
      <c r="B5" s="83"/>
      <c r="C5" s="83"/>
      <c r="D5" s="83"/>
      <c r="E5" s="83"/>
      <c r="F5" s="92"/>
      <c r="G5" s="93"/>
      <c r="H5" s="92"/>
      <c r="I5" s="93"/>
      <c r="J5" s="92"/>
      <c r="K5" s="93"/>
      <c r="L5" s="92"/>
      <c r="M5" s="93"/>
      <c r="N5" s="92"/>
      <c r="O5" s="93"/>
      <c r="P5" s="92"/>
      <c r="Q5" s="93"/>
      <c r="R5" s="83"/>
      <c r="S5" s="86" t="s">
        <v>430</v>
      </c>
      <c r="T5" s="86" t="s">
        <v>431</v>
      </c>
      <c r="U5" s="88" t="s">
        <v>432</v>
      </c>
      <c r="V5" s="88" t="s">
        <v>433</v>
      </c>
      <c r="W5" s="88" t="s">
        <v>434</v>
      </c>
    </row>
    <row r="6" spans="1:23" ht="33.75" x14ac:dyDescent="0.25">
      <c r="A6" s="34"/>
      <c r="B6" s="34"/>
      <c r="C6" s="34"/>
      <c r="D6" s="34"/>
      <c r="E6" s="34"/>
      <c r="F6" s="35" t="s">
        <v>435</v>
      </c>
      <c r="G6" s="35" t="s">
        <v>436</v>
      </c>
      <c r="H6" s="35" t="s">
        <v>435</v>
      </c>
      <c r="I6" s="35" t="s">
        <v>436</v>
      </c>
      <c r="J6" s="35" t="s">
        <v>435</v>
      </c>
      <c r="K6" s="35" t="s">
        <v>436</v>
      </c>
      <c r="L6" s="35" t="s">
        <v>435</v>
      </c>
      <c r="M6" s="35" t="s">
        <v>436</v>
      </c>
      <c r="N6" s="35" t="s">
        <v>435</v>
      </c>
      <c r="O6" s="35" t="s">
        <v>436</v>
      </c>
      <c r="P6" s="35" t="s">
        <v>435</v>
      </c>
      <c r="Q6" s="35" t="s">
        <v>436</v>
      </c>
      <c r="R6" s="34"/>
      <c r="S6" s="87"/>
      <c r="T6" s="87"/>
      <c r="U6" s="89"/>
      <c r="V6" s="89"/>
      <c r="W6" s="89"/>
    </row>
    <row r="7" spans="1:23" ht="75" x14ac:dyDescent="0.25">
      <c r="A7" s="33">
        <v>5</v>
      </c>
      <c r="B7" s="33">
        <v>793</v>
      </c>
      <c r="C7" s="34" t="s">
        <v>441</v>
      </c>
      <c r="D7" s="36">
        <f>(F7+J7+L7+N7+P7+H7)/R7*W7*100</f>
        <v>83.271276595744666</v>
      </c>
      <c r="E7" s="33" t="s">
        <v>437</v>
      </c>
      <c r="F7" s="33">
        <v>19</v>
      </c>
      <c r="G7" s="33">
        <v>23</v>
      </c>
      <c r="H7" s="33">
        <v>20</v>
      </c>
      <c r="I7" s="33">
        <v>37</v>
      </c>
      <c r="J7" s="33">
        <v>10</v>
      </c>
      <c r="K7" s="33">
        <v>10</v>
      </c>
      <c r="L7" s="33">
        <v>11</v>
      </c>
      <c r="M7" s="33">
        <v>24</v>
      </c>
      <c r="N7" s="33">
        <v>29</v>
      </c>
      <c r="O7" s="33">
        <v>31</v>
      </c>
      <c r="P7" s="33">
        <v>12</v>
      </c>
      <c r="Q7" s="33">
        <v>16</v>
      </c>
      <c r="R7" s="33">
        <f>G7+I7+K7+M7+O7+Q7</f>
        <v>141</v>
      </c>
      <c r="S7" s="33">
        <v>1.2</v>
      </c>
      <c r="T7" s="33">
        <v>1.2</v>
      </c>
      <c r="U7" s="33">
        <v>1.2</v>
      </c>
      <c r="V7" s="33">
        <v>1.05</v>
      </c>
      <c r="W7" s="33">
        <f>SUM(S7:V7)/4</f>
        <v>1.1624999999999999</v>
      </c>
    </row>
    <row r="8" spans="1:23" ht="90" x14ac:dyDescent="0.25">
      <c r="A8" s="33">
        <v>3</v>
      </c>
      <c r="B8" s="33">
        <v>794</v>
      </c>
      <c r="C8" s="34" t="s">
        <v>443</v>
      </c>
      <c r="D8" s="36">
        <f>(F8+J8+L8+N8+P8+H8)/R8*W8*100</f>
        <v>84.09574468085107</v>
      </c>
      <c r="E8" s="33" t="s">
        <v>437</v>
      </c>
      <c r="F8" s="33">
        <v>15</v>
      </c>
      <c r="G8" s="33">
        <v>23</v>
      </c>
      <c r="H8" s="33">
        <v>28</v>
      </c>
      <c r="I8" s="33">
        <v>37</v>
      </c>
      <c r="J8" s="33">
        <v>8</v>
      </c>
      <c r="K8" s="33">
        <v>10</v>
      </c>
      <c r="L8" s="33">
        <v>13</v>
      </c>
      <c r="M8" s="33">
        <v>24</v>
      </c>
      <c r="N8" s="33">
        <v>26</v>
      </c>
      <c r="O8" s="33">
        <v>31</v>
      </c>
      <c r="P8" s="33">
        <v>12</v>
      </c>
      <c r="Q8" s="33">
        <v>16</v>
      </c>
      <c r="R8" s="42">
        <f t="shared" ref="R8:R11" si="0">G8+I8+K8+M8+O8+Q8</f>
        <v>141</v>
      </c>
      <c r="S8" s="33">
        <v>1.2</v>
      </c>
      <c r="T8" s="33">
        <v>1.2</v>
      </c>
      <c r="U8" s="33">
        <v>1.1499999999999999</v>
      </c>
      <c r="V8" s="33">
        <v>1.1000000000000001</v>
      </c>
      <c r="W8" s="33">
        <f>SUM(S8:V8)/4</f>
        <v>1.1625000000000001</v>
      </c>
    </row>
    <row r="9" spans="1:23" ht="75" x14ac:dyDescent="0.25">
      <c r="A9" s="33">
        <v>4</v>
      </c>
      <c r="B9" s="33">
        <v>796</v>
      </c>
      <c r="C9" s="34" t="s">
        <v>442</v>
      </c>
      <c r="D9" s="36">
        <f>(F9+J9+L9+N9+P9+H9)/R9*W9*100</f>
        <v>79.432624113475185</v>
      </c>
      <c r="E9" s="33" t="s">
        <v>437</v>
      </c>
      <c r="F9" s="33">
        <v>21</v>
      </c>
      <c r="G9" s="33">
        <v>23</v>
      </c>
      <c r="H9" s="33">
        <v>25</v>
      </c>
      <c r="I9" s="33">
        <v>37</v>
      </c>
      <c r="J9" s="33">
        <v>10</v>
      </c>
      <c r="K9" s="33">
        <v>10</v>
      </c>
      <c r="L9" s="33">
        <v>16</v>
      </c>
      <c r="M9" s="33">
        <v>24</v>
      </c>
      <c r="N9" s="33">
        <v>26</v>
      </c>
      <c r="O9" s="33">
        <v>31</v>
      </c>
      <c r="P9" s="33">
        <v>14</v>
      </c>
      <c r="Q9" s="33">
        <v>16</v>
      </c>
      <c r="R9" s="42">
        <f t="shared" si="0"/>
        <v>141</v>
      </c>
      <c r="S9" s="33">
        <v>1</v>
      </c>
      <c r="T9" s="33">
        <v>1</v>
      </c>
      <c r="U9" s="33">
        <v>1</v>
      </c>
      <c r="V9" s="33">
        <v>1</v>
      </c>
      <c r="W9" s="33">
        <f t="shared" ref="W9:W10" si="1">SUM(S9:V9)/4</f>
        <v>1</v>
      </c>
    </row>
    <row r="10" spans="1:23" ht="75" x14ac:dyDescent="0.25">
      <c r="A10" s="38">
        <v>2</v>
      </c>
      <c r="B10" s="38">
        <v>799</v>
      </c>
      <c r="C10" s="37" t="s">
        <v>440</v>
      </c>
      <c r="D10" s="39">
        <f>(F10+J10+L10+N10+P10+H10)/R10*W10*100</f>
        <v>82.269503546099287</v>
      </c>
      <c r="E10" s="40" t="s">
        <v>438</v>
      </c>
      <c r="F10" s="38">
        <v>21</v>
      </c>
      <c r="G10" s="38">
        <v>23</v>
      </c>
      <c r="H10" s="38">
        <v>26</v>
      </c>
      <c r="I10" s="38">
        <v>37</v>
      </c>
      <c r="J10" s="38">
        <v>10</v>
      </c>
      <c r="K10" s="38">
        <v>10</v>
      </c>
      <c r="L10" s="38">
        <v>19</v>
      </c>
      <c r="M10" s="38">
        <v>24</v>
      </c>
      <c r="N10" s="38">
        <v>26</v>
      </c>
      <c r="O10" s="38">
        <v>31</v>
      </c>
      <c r="P10" s="38">
        <v>14</v>
      </c>
      <c r="Q10" s="38">
        <v>16</v>
      </c>
      <c r="R10" s="42">
        <f t="shared" si="0"/>
        <v>141</v>
      </c>
      <c r="S10" s="38">
        <v>1</v>
      </c>
      <c r="T10" s="38">
        <v>1</v>
      </c>
      <c r="U10" s="38">
        <v>1</v>
      </c>
      <c r="V10" s="38">
        <v>1</v>
      </c>
      <c r="W10" s="38">
        <f t="shared" si="1"/>
        <v>1</v>
      </c>
    </row>
    <row r="11" spans="1:23" ht="90" x14ac:dyDescent="0.25">
      <c r="A11" s="33">
        <v>1</v>
      </c>
      <c r="B11" s="33">
        <v>800</v>
      </c>
      <c r="C11" s="34" t="s">
        <v>444</v>
      </c>
      <c r="D11" s="36">
        <f>(F11+J11+L11+N11+P11+H11)/R11*W11*100</f>
        <v>94.397163120567384</v>
      </c>
      <c r="E11" s="33" t="s">
        <v>438</v>
      </c>
      <c r="F11" s="33">
        <v>23</v>
      </c>
      <c r="G11" s="33">
        <v>23</v>
      </c>
      <c r="H11" s="33">
        <v>29</v>
      </c>
      <c r="I11" s="33">
        <v>37</v>
      </c>
      <c r="J11" s="33">
        <v>10</v>
      </c>
      <c r="K11" s="33">
        <v>10</v>
      </c>
      <c r="L11" s="33">
        <v>19</v>
      </c>
      <c r="M11" s="33">
        <v>24</v>
      </c>
      <c r="N11" s="33">
        <v>26</v>
      </c>
      <c r="O11" s="33">
        <v>31</v>
      </c>
      <c r="P11" s="33">
        <v>14</v>
      </c>
      <c r="Q11" s="33">
        <v>16</v>
      </c>
      <c r="R11" s="42">
        <f t="shared" si="0"/>
        <v>141</v>
      </c>
      <c r="S11" s="33">
        <v>1.2</v>
      </c>
      <c r="T11" s="33">
        <v>1.1000000000000001</v>
      </c>
      <c r="U11" s="33">
        <v>1.1000000000000001</v>
      </c>
      <c r="V11" s="33">
        <v>1</v>
      </c>
      <c r="W11" s="33">
        <f>SUM(S11:V11)/4</f>
        <v>1.1000000000000001</v>
      </c>
    </row>
    <row r="12" spans="1:23" ht="15" customHeight="1" x14ac:dyDescent="0.25">
      <c r="A12" s="83" t="s">
        <v>439</v>
      </c>
      <c r="B12" s="83"/>
      <c r="C12" s="83"/>
      <c r="D12" s="84">
        <f>SUM(D7:D11)/5</f>
        <v>84.693262411347519</v>
      </c>
      <c r="E12" s="85"/>
    </row>
  </sheetData>
  <mergeCells count="22">
    <mergeCell ref="D3:E3"/>
    <mergeCell ref="A4:A5"/>
    <mergeCell ref="B4:B5"/>
    <mergeCell ref="C4:C5"/>
    <mergeCell ref="D4:D5"/>
    <mergeCell ref="E4:E5"/>
    <mergeCell ref="F4:G5"/>
    <mergeCell ref="H4:I5"/>
    <mergeCell ref="J4:K5"/>
    <mergeCell ref="C2:R2"/>
    <mergeCell ref="V5:V6"/>
    <mergeCell ref="L4:M5"/>
    <mergeCell ref="N4:O5"/>
    <mergeCell ref="P4:Q5"/>
    <mergeCell ref="R4:R5"/>
    <mergeCell ref="S4:W4"/>
    <mergeCell ref="W5:W6"/>
    <mergeCell ref="A12:C12"/>
    <mergeCell ref="D12:E12"/>
    <mergeCell ref="S5:S6"/>
    <mergeCell ref="T5:T6"/>
    <mergeCell ref="U5:U6"/>
  </mergeCells>
  <pageMargins left="0.11811023622047245" right="0.11811023622047245" top="0.9448818897637796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прил5</vt:lpstr>
      <vt:lpstr>прил1_расчетгод</vt:lpstr>
      <vt:lpstr>прил3расчет квартал</vt:lpstr>
      <vt:lpstr>расчет усл коэф</vt:lpstr>
      <vt:lpstr>итоговая оценка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Comp12</cp:lastModifiedBy>
  <cp:lastPrinted>2025-04-16T04:37:14Z</cp:lastPrinted>
  <dcterms:created xsi:type="dcterms:W3CDTF">2022-10-25T04:27:26Z</dcterms:created>
  <dcterms:modified xsi:type="dcterms:W3CDTF">2025-04-16T04:38:52Z</dcterms:modified>
</cp:coreProperties>
</file>