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2435" windowHeight="8640" activeTab="1"/>
  </bookViews>
  <sheets>
    <sheet name="расчет" sheetId="1" r:id="rId1"/>
    <sheet name="отчет" sheetId="2" r:id="rId2"/>
    <sheet name="Лист3" sheetId="3" r:id="rId3"/>
  </sheets>
  <definedNames>
    <definedName name="_xlnm._FilterDatabase" localSheetId="0" hidden="1">расчет!$B$5:$M$35</definedName>
  </definedNames>
  <calcPr calcId="145621"/>
</workbook>
</file>

<file path=xl/calcChain.xml><?xml version="1.0" encoding="utf-8"?>
<calcChain xmlns="http://schemas.openxmlformats.org/spreadsheetml/2006/main">
  <c r="L6" i="1" l="1"/>
  <c r="D7" i="2" l="1"/>
  <c r="Y7" i="2"/>
  <c r="T7" i="2" l="1"/>
  <c r="L38" i="1"/>
  <c r="H38" i="1" l="1"/>
  <c r="H14" i="1"/>
  <c r="Y11" i="2" l="1"/>
  <c r="T11" i="2"/>
  <c r="Y10" i="2"/>
  <c r="T10" i="2"/>
  <c r="D10" i="2" s="1"/>
  <c r="Y9" i="2"/>
  <c r="T9" i="2"/>
  <c r="D9" i="2" s="1"/>
  <c r="Y8" i="2"/>
  <c r="T8" i="2"/>
  <c r="D12" i="2" l="1"/>
  <c r="K38" i="1" l="1"/>
  <c r="J38" i="1"/>
  <c r="I38" i="1"/>
  <c r="G38" i="1"/>
  <c r="L19" i="1" l="1"/>
  <c r="K19" i="1"/>
  <c r="J19" i="1"/>
  <c r="I19" i="1"/>
  <c r="H19" i="1"/>
  <c r="L14" i="1"/>
  <c r="K14" i="1"/>
  <c r="J14" i="1"/>
  <c r="I14" i="1"/>
  <c r="K6" i="1"/>
  <c r="J6" i="1"/>
  <c r="I6" i="1"/>
  <c r="H6" i="1"/>
</calcChain>
</file>

<file path=xl/sharedStrings.xml><?xml version="1.0" encoding="utf-8"?>
<sst xmlns="http://schemas.openxmlformats.org/spreadsheetml/2006/main" count="119" uniqueCount="89">
  <si>
    <t>N п/п</t>
  </si>
  <si>
    <t>Показатели</t>
  </si>
  <si>
    <t>Главные администраторы средств бюджета, для которых применяется показатель</t>
  </si>
  <si>
    <t>Формула расчета показателя</t>
  </si>
  <si>
    <t>Значение показателя</t>
  </si>
  <si>
    <t>Количество баллов</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</si>
  <si>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</si>
  <si>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</si>
  <si>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</si>
  <si>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где</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</si>
  <si>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</si>
  <si>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</si>
  <si>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</si>
  <si>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</si>
  <si>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</si>
  <si>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</si>
  <si>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</si>
  <si>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</si>
  <si>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Все главные администраторы средств бюджета</t>
  </si>
  <si>
    <t>P = (З / К) x 100%,</t>
  </si>
  <si>
    <t>где:</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</si>
  <si>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</si>
  <si>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</si>
  <si>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</si>
  <si>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</si>
  <si>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</si>
  <si>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</si>
  <si>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</si>
  <si>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</si>
  <si>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</si>
  <si>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более 0%, но менее 0,4%</t>
  </si>
  <si>
    <t>0,4% и более, но менее 1%</t>
  </si>
  <si>
    <t>1% и более</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</si>
  <si>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</si>
  <si>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</si>
  <si>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</si>
  <si>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</si>
  <si>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</si>
  <si>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</si>
  <si>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</si>
  <si>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</si>
  <si>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</si>
  <si>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</si>
  <si>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</si>
  <si>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</si>
  <si>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</si>
  <si>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</si>
  <si>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</si>
  <si>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</si>
  <si>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95% и более</t>
  </si>
  <si>
    <t>менее 95%, но более 75%</t>
  </si>
  <si>
    <t>75% и менее, но более 50%</t>
  </si>
  <si>
    <t>50% или менее</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</si>
  <si>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</si>
  <si>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</si>
  <si>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</si>
  <si>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</si>
  <si>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присвоенно баллов</t>
  </si>
  <si>
    <t>макс</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</si>
  <si>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</si>
  <si>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</si>
  <si>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</si>
  <si>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</si>
  <si>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</si>
  <si>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</si>
  <si>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</si>
  <si>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</si>
  <si>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</si>
  <si>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</si>
  <si>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</si>
  <si>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</si>
  <si>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</si>
  <si>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</si>
  <si>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</si>
  <si>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</si>
  <si>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Администрация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</si>
  <si>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</si>
  <si>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</si>
  <si>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Контрольно-счетный орган муниципального образования "Муниципальный округ Якшур-Бодьинский район Удмуртской Республики"</t>
  </si>
  <si>
    <t>высокий</t>
  </si>
  <si>
    <t>Управление финансов Администрации муниципального образования "Муниципальный округ Якшур-Бодьинский район Удмуртской Республики"</t>
  </si>
  <si>
    <t>Средний уровень качества финансового менеджмента, осуществляемого ГРБС муниципального образования "Якшур-Бодьинский район"</t>
  </si>
  <si>
    <r>
      <t>Показатель 4</t>
    </r>
    <r>
      <rPr>
        <b/>
        <sz val="8"/>
        <color theme="1"/>
        <rFont val="Calibri"/>
        <family val="2"/>
        <charset val="204"/>
        <scheme val="minor"/>
      </rPr>
      <t xml:space="preserve"> </t>
    </r>
    <r>
      <rPr>
        <sz val="8"/>
        <color theme="1"/>
        <rFont val="Calibri"/>
        <family val="2"/>
        <charset val="204"/>
        <scheme val="minor"/>
      </rPr>
      <t>своевременность предоставления бухгалтерской отчетности</t>
    </r>
  </si>
  <si>
    <r>
      <t>Показатель 3</t>
    </r>
    <r>
      <rPr>
        <b/>
        <sz val="8"/>
        <color theme="1"/>
        <rFont val="Calibri"/>
        <family val="2"/>
        <charset val="204"/>
        <scheme val="minor"/>
      </rPr>
      <t xml:space="preserve"> </t>
    </r>
    <r>
      <rPr>
        <sz val="8"/>
        <color theme="1"/>
        <rFont val="Calibri"/>
        <family val="2"/>
        <charset val="204"/>
        <scheme val="minor"/>
      </rPr>
      <t>Эффективность управления просроченной кредиторской задолженностью автономных, бюджетных учреждений</t>
    </r>
  </si>
  <si>
    <t>Показатель 5 Качество бюджетной и бухгалтерской отчетности</t>
  </si>
  <si>
    <r>
      <t>Показатель 6</t>
    </r>
    <r>
      <rPr>
        <b/>
        <sz val="8"/>
        <color theme="1"/>
        <rFont val="Calibri"/>
        <family val="2"/>
        <charset val="204"/>
        <scheme val="minor"/>
      </rPr>
      <t xml:space="preserve"> </t>
    </r>
    <r>
      <rPr>
        <sz val="8"/>
        <color theme="1"/>
        <rFont val="Calibri"/>
        <family val="2"/>
        <charset val="204"/>
        <scheme val="minor"/>
      </rPr>
      <t>Полнота отражения информации о начислениях в ГИС ГМП</t>
    </r>
  </si>
  <si>
    <t>Показатель 7 Отсутствие направленный Управлением финансов уведомлений по приостановлению операций по расходованию средств на лицевых счетах</t>
  </si>
  <si>
    <t>Отчет об итогах мониторинга финансового менеджмента, осуществляемого главными распорядителями средств бюджета муниципального образования "Муниципальный округ Якшур-Бодьинский район УР"</t>
  </si>
  <si>
    <t xml:space="preserve">за 3 квартал 2024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</si>
</sst>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
  </numFmts>
  <fonts count="4" x14ac:knownFonts="1">
    <font>
      <sz val="11"/>
      <color theme="1"/>
      <name val="Calibri"/>
      <family val="2"/>
      <charset val="204"/>
      <scheme val="minor"/>
    </font>
    <font>
      <sz val="10"/>
      <color theme="1"/>
      <name val="Times New Roman"/>
      <family val="1"/>
      <charset val="204"/>
    </font>
    <font>
      <sz val="8"/>
      <color theme="1"/>
      <name val="Calibri"/>
      <family val="2"/>
      <charset val="204"/>
      <scheme val="minor"/>
    </font>
    <font>
      <b/>
      <sz val="8"/>
      <color theme="1"/>
      <name val="Calibri"/>
      <family val="2"/>
      <charset val="204"/>
      <scheme val="minor"/>
    </font>
  </fonts>
  <fills count="2">
    <fill>
      <patternFill patternType="none"/>
    </fill>
    <fill>
      <patternFill patternType="gray125"/>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5">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0" fillId="0" borderId="6" xfId="0" applyBorder="1" applyAlignment="1">
      <alignment vertical="top" wrapText="1"/>
    </xf>
    <xf numFmtId="0" fontId="0" fillId="0" borderId="4" xfId="0" applyBorder="1" applyAlignment="1">
      <alignment vertical="top" wrapText="1"/>
    </xf>
    <xf numFmtId="0" fontId="1" fillId="0" borderId="4" xfId="0" applyFont="1" applyBorder="1" applyAlignment="1">
      <alignment vertical="center" wrapText="1"/>
    </xf>
    <xf numFmtId="9" fontId="1" fillId="0" borderId="4" xfId="0" applyNumberFormat="1" applyFont="1" applyBorder="1" applyAlignment="1">
      <alignment vertical="center" wrapText="1"/>
    </xf>
    <xf numFmtId="164" fontId="0" fillId="0" borderId="0" xfId="0" applyNumberFormat="1"/>
    <xf numFmtId="0" fontId="0" fillId="0" borderId="0" xfId="0" applyAlignment="1">
      <alignment horizontal="center"/>
    </xf>
    <xf numFmtId="0" fontId="0" fillId="0" borderId="8" xfId="0"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1" fillId="0" borderId="7" xfId="0" applyFont="1" applyBorder="1" applyAlignment="1">
      <alignment vertical="center" wrapText="1"/>
    </xf>
    <xf numFmtId="0" fontId="1" fillId="0" borderId="3" xfId="0" applyFont="1" applyBorder="1" applyAlignment="1">
      <alignment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vertical="center" wrapText="1"/>
    </xf>
    <xf numFmtId="9" fontId="1" fillId="0" borderId="7" xfId="0" applyNumberFormat="1" applyFont="1" applyBorder="1" applyAlignment="1">
      <alignment vertical="center" wrapText="1"/>
    </xf>
    <xf numFmtId="9" fontId="1" fillId="0" borderId="3" xfId="0" applyNumberFormat="1" applyFont="1" applyBorder="1" applyAlignment="1">
      <alignment vertical="center" wrapText="1"/>
    </xf>
    <xf numFmtId="0" fontId="0" fillId="0" borderId="0" xfId="0" applyAlignment="1">
      <alignment horizontal="center" wrapText="1"/>
    </xf>
    <xf numFmtId="0" fontId="0" fillId="0" borderId="8" xfId="0"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9" xfId="0" applyBorder="1" applyAlignment="1">
      <alignment horizontal="center" wrapText="1"/>
    </xf>
    <xf numFmtId="0" fontId="0" fillId="0" borderId="19" xfId="0" applyBorder="1" applyAlignment="1">
      <alignment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8" xfId="0" applyBorder="1" applyAlignment="1">
      <alignment horizontal="center" vertic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6" xfId="0" applyBorder="1" applyAlignment="1">
      <alignment horizontal="center" vertical="center"/>
    </xf>
    <xf numFmtId="0" fontId="0" fillId="0" borderId="17" xfId="0"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3:M39"/>
  <sheetViews>
    <sheetView topLeftCell="A27" zoomScale="70" zoomScaleNormal="70" workbookViewId="0">
      <selection activeCell="I28" sqref="I28"/>
    </sheetView>
  </sheetViews>
  <sheetFormatPr defaultRowHeight="15" x14ac:dyDescent="0.25"/>
  <cols>
    <col min="3" max="3" width="35.42578125" customWidth="1"/>
    <col min="4" max="4" width="22.7109375" customWidth="1"/>
    <col min="5" max="5" width="37" customWidth="1"/>
    <col min="6" max="6" width="37.42578125" customWidth="1"/>
    <col min="8" max="8" width="12.28515625" customWidth="1"/>
    <col min="9" max="9" width="12.7109375" customWidth="1"/>
    <col min="13" max="13" width="49.5703125" customWidth="1"/>
  </cols>
  <sheetData>
    <row r="3" spans="2:13" ht="15.75" thickBot="1" x14ac:dyDescent="0.3"/>
    <row r="4" spans="2:13" ht="51.75" thickBot="1" x14ac:dyDescent="0.3">
      <c r="B4" s="1" t="s">
        <v>0</v>
      </c>
      <c r="C4" s="2" t="s">
        <v>1</v>
      </c>
      <c r="D4" s="2" t="s">
        <v>2</v>
      </c>
      <c r="E4" s="2" t="s">
        <v>3</v>
      </c>
      <c r="F4" s="2" t="s">
        <v>4</v>
      </c>
      <c r="G4" s="3" t="s">
        <v>5</v>
      </c>
      <c r="H4">
        <v>793</v>
      </c>
      <c r="I4">
        <v>794</v>
      </c>
      <c r="J4">
        <v>796</v>
      </c>
      <c r="K4">
        <v>799</v>
      </c>
      <c r="L4">
        <v>800</v>
      </c>
    </row>
    <row r="5" spans="2:13" ht="15.75" thickBot="1" x14ac:dyDescent="0.3">
      <c r="B5" s="4">
        <v>1</v>
      </c>
      <c r="C5" s="5">
        <v>2</v>
      </c>
      <c r="D5" s="5">
        <v>3</v>
      </c>
      <c r="E5" s="5">
        <v>4</v>
      </c>
      <c r="F5" s="5">
        <v>5</v>
      </c>
      <c r="G5" s="5">
        <v>6</v>
      </c>
    </row>
    <row r="6" spans="2:13" hidden="1" x14ac:dyDescent="0.25">
      <c r="B6" s="21">
        <v>1</v>
      </c>
      <c r="C6" s="19" t="s">
        <v>6</v>
      </c>
      <c r="D6" s="19" t="s">
        <v>7</v>
      </c>
      <c r="E6" s="6" t="s">
        <v>8</v>
      </c>
      <c r="F6" s="6" t="s">
        <v>12</v>
      </c>
      <c r="G6" s="21">
        <v>3</v>
      </c>
      <c r="H6">
        <f>H7/(H9+1)</f>
        <v>26.666666666666668</v>
      </c>
      <c r="I6">
        <f t="shared" ref="I6:L6" si="0">I7/(I9+1)</f>
        <v>3</v>
      </c>
      <c r="J6">
        <f t="shared" si="0"/>
        <v>2</v>
      </c>
      <c r="K6">
        <f t="shared" si="0"/>
        <v>2</v>
      </c>
      <c r="L6">
        <f>L7/(L9+1)</f>
        <v>10</v>
      </c>
    </row>
    <row r="7" spans="2:13" ht="86.25" hidden="1" customHeight="1" thickBot="1" x14ac:dyDescent="0.3">
      <c r="B7" s="23"/>
      <c r="C7" s="24"/>
      <c r="D7" s="24"/>
      <c r="E7" s="6"/>
      <c r="F7" s="9" t="s">
        <v>13</v>
      </c>
      <c r="G7" s="22"/>
      <c r="H7">
        <v>160</v>
      </c>
      <c r="I7">
        <v>60</v>
      </c>
      <c r="J7">
        <v>2</v>
      </c>
      <c r="K7">
        <v>2</v>
      </c>
      <c r="L7">
        <v>10</v>
      </c>
    </row>
    <row r="8" spans="2:13" hidden="1" x14ac:dyDescent="0.25">
      <c r="B8" s="23"/>
      <c r="C8" s="24"/>
      <c r="D8" s="24"/>
      <c r="E8" s="6" t="s">
        <v>9</v>
      </c>
      <c r="F8" s="6" t="s">
        <v>12</v>
      </c>
      <c r="G8" s="21">
        <v>2</v>
      </c>
    </row>
    <row r="9" spans="2:13" ht="102" hidden="1" customHeight="1" thickBot="1" x14ac:dyDescent="0.3">
      <c r="B9" s="23"/>
      <c r="C9" s="24"/>
      <c r="D9" s="24"/>
      <c r="E9" s="6" t="s">
        <v>10</v>
      </c>
      <c r="F9" s="9" t="s">
        <v>14</v>
      </c>
      <c r="G9" s="22"/>
      <c r="H9">
        <v>5</v>
      </c>
      <c r="I9">
        <v>19</v>
      </c>
      <c r="J9">
        <v>0</v>
      </c>
      <c r="K9">
        <v>0</v>
      </c>
      <c r="L9">
        <v>0</v>
      </c>
    </row>
    <row r="10" spans="2:13" ht="65.25" hidden="1" customHeight="1" x14ac:dyDescent="0.25">
      <c r="B10" s="23"/>
      <c r="C10" s="24"/>
      <c r="D10" s="24"/>
      <c r="E10" s="6" t="s">
        <v>11</v>
      </c>
      <c r="F10" s="6" t="s">
        <v>12</v>
      </c>
      <c r="G10" s="21">
        <v>1</v>
      </c>
    </row>
    <row r="11" spans="2:13" ht="86.25" customHeight="1" thickBot="1" x14ac:dyDescent="0.3">
      <c r="B11" s="23"/>
      <c r="C11" s="24"/>
      <c r="D11" s="24"/>
      <c r="E11" s="7"/>
      <c r="F11" s="9" t="s">
        <v>15</v>
      </c>
      <c r="G11" s="22"/>
      <c r="H11">
        <v>0</v>
      </c>
      <c r="I11">
        <v>3</v>
      </c>
      <c r="J11">
        <v>3</v>
      </c>
      <c r="K11">
        <v>3</v>
      </c>
      <c r="L11">
        <v>3</v>
      </c>
      <c r="M11" t="s">
        <v>57</v>
      </c>
    </row>
    <row r="12" spans="2:13" hidden="1" x14ac:dyDescent="0.25">
      <c r="B12" s="23"/>
      <c r="C12" s="24"/>
      <c r="D12" s="24"/>
      <c r="E12" s="7"/>
      <c r="F12" s="6" t="s">
        <v>16</v>
      </c>
      <c r="G12" s="21">
        <v>0</v>
      </c>
    </row>
    <row r="13" spans="2:13" ht="74.25" hidden="1" customHeight="1" thickBot="1" x14ac:dyDescent="0.3">
      <c r="B13" s="22"/>
      <c r="C13" s="20"/>
      <c r="D13" s="20"/>
      <c r="E13" s="8"/>
      <c r="F13" s="9" t="s">
        <v>15</v>
      </c>
      <c r="G13" s="22"/>
    </row>
    <row r="14" spans="2:13" hidden="1" x14ac:dyDescent="0.25">
      <c r="B14" s="21">
        <v>2</v>
      </c>
      <c r="C14" s="19" t="s">
        <v>17</v>
      </c>
      <c r="D14" s="21" t="s">
        <v>18</v>
      </c>
      <c r="E14" s="6" t="s">
        <v>19</v>
      </c>
      <c r="F14" s="25">
        <v>0</v>
      </c>
      <c r="G14" s="21">
        <v>3</v>
      </c>
      <c r="H14">
        <f>(H17/H18)*100</f>
        <v>0</v>
      </c>
      <c r="I14">
        <f>(I17/I18)*100</f>
        <v>0</v>
      </c>
      <c r="J14">
        <f>(J17/J18)*100</f>
        <v>0</v>
      </c>
      <c r="K14">
        <f>(K17/K18)*100</f>
        <v>0</v>
      </c>
      <c r="L14">
        <f>(L17/L18)*100</f>
        <v>0</v>
      </c>
    </row>
    <row r="15" spans="2:13" ht="15.75" hidden="1" thickBot="1" x14ac:dyDescent="0.3">
      <c r="B15" s="23"/>
      <c r="C15" s="24"/>
      <c r="D15" s="23"/>
      <c r="E15" s="6"/>
      <c r="F15" s="26"/>
      <c r="G15" s="22"/>
    </row>
    <row r="16" spans="2:13" ht="25.5" customHeight="1" thickBot="1" x14ac:dyDescent="0.3">
      <c r="B16" s="23"/>
      <c r="C16" s="24"/>
      <c r="D16" s="23"/>
      <c r="E16" s="6" t="s">
        <v>20</v>
      </c>
      <c r="F16" s="9" t="s">
        <v>23</v>
      </c>
      <c r="G16" s="5">
        <v>2</v>
      </c>
      <c r="H16">
        <v>3</v>
      </c>
      <c r="I16">
        <v>3</v>
      </c>
      <c r="J16">
        <v>3</v>
      </c>
      <c r="K16">
        <v>3</v>
      </c>
      <c r="L16">
        <v>3</v>
      </c>
      <c r="M16" t="s">
        <v>57</v>
      </c>
    </row>
    <row r="17" spans="2:13" ht="77.25" hidden="1" customHeight="1" thickBot="1" x14ac:dyDescent="0.3">
      <c r="B17" s="23"/>
      <c r="C17" s="24"/>
      <c r="D17" s="23"/>
      <c r="E17" s="6" t="s">
        <v>21</v>
      </c>
      <c r="F17" s="9" t="s">
        <v>24</v>
      </c>
      <c r="G17" s="5">
        <v>1</v>
      </c>
      <c r="H17">
        <v>0</v>
      </c>
      <c r="I17">
        <v>0</v>
      </c>
      <c r="J17">
        <v>0</v>
      </c>
      <c r="K17">
        <v>0</v>
      </c>
      <c r="L17">
        <v>0</v>
      </c>
    </row>
    <row r="18" spans="2:13" ht="69" hidden="1" customHeight="1" thickBot="1" x14ac:dyDescent="0.3">
      <c r="B18" s="22"/>
      <c r="C18" s="20"/>
      <c r="D18" s="22"/>
      <c r="E18" s="9" t="s">
        <v>22</v>
      </c>
      <c r="F18" s="9" t="s">
        <v>25</v>
      </c>
      <c r="G18" s="5">
        <v>0</v>
      </c>
      <c r="H18">
        <v>94563.196689999997</v>
      </c>
      <c r="I18">
        <v>330343.87095000001</v>
      </c>
      <c r="J18">
        <v>520.75057000000004</v>
      </c>
      <c r="K18">
        <v>415796.14</v>
      </c>
      <c r="L18">
        <v>2364.2328699999998</v>
      </c>
    </row>
    <row r="19" spans="2:13" ht="40.5" hidden="1" customHeight="1" thickBot="1" x14ac:dyDescent="0.3">
      <c r="B19" s="21">
        <v>3</v>
      </c>
      <c r="C19" s="19" t="s">
        <v>26</v>
      </c>
      <c r="D19" s="19" t="s">
        <v>27</v>
      </c>
      <c r="E19" s="6" t="s">
        <v>28</v>
      </c>
      <c r="F19" s="10">
        <v>0</v>
      </c>
      <c r="G19" s="5">
        <v>3</v>
      </c>
      <c r="H19" s="11">
        <f>(H21/H22)*100</f>
        <v>0</v>
      </c>
      <c r="I19">
        <f t="shared" ref="I19:L19" si="1">(I21/I22)*100</f>
        <v>0</v>
      </c>
      <c r="J19">
        <f t="shared" si="1"/>
        <v>0</v>
      </c>
      <c r="K19">
        <f t="shared" si="1"/>
        <v>0</v>
      </c>
      <c r="L19">
        <f t="shared" si="1"/>
        <v>0</v>
      </c>
    </row>
    <row r="20" spans="2:13" ht="132" customHeight="1" thickBot="1" x14ac:dyDescent="0.3">
      <c r="B20" s="23"/>
      <c r="C20" s="24"/>
      <c r="D20" s="24"/>
      <c r="E20" s="6" t="s">
        <v>29</v>
      </c>
      <c r="F20" s="9" t="s">
        <v>30</v>
      </c>
      <c r="G20" s="5">
        <v>2</v>
      </c>
      <c r="H20">
        <v>3</v>
      </c>
      <c r="I20">
        <v>3</v>
      </c>
      <c r="J20">
        <v>3</v>
      </c>
      <c r="K20">
        <v>3</v>
      </c>
      <c r="L20">
        <v>3</v>
      </c>
      <c r="M20" t="s">
        <v>57</v>
      </c>
    </row>
    <row r="21" spans="2:13" ht="68.25" hidden="1" customHeight="1" thickBot="1" x14ac:dyDescent="0.3">
      <c r="B21" s="23"/>
      <c r="C21" s="24"/>
      <c r="D21" s="24"/>
      <c r="E21" s="6" t="s">
        <v>22</v>
      </c>
      <c r="F21" s="9" t="s">
        <v>31</v>
      </c>
      <c r="G21" s="5">
        <v>1</v>
      </c>
      <c r="H21">
        <v>0</v>
      </c>
      <c r="I21">
        <v>0</v>
      </c>
      <c r="J21">
        <v>0</v>
      </c>
      <c r="K21">
        <v>0</v>
      </c>
      <c r="L21">
        <v>0</v>
      </c>
    </row>
    <row r="22" spans="2:13" ht="15.75" hidden="1" thickBot="1" x14ac:dyDescent="0.3">
      <c r="B22" s="22"/>
      <c r="C22" s="20"/>
      <c r="D22" s="20"/>
      <c r="E22" s="8"/>
      <c r="F22" s="9" t="s">
        <v>32</v>
      </c>
      <c r="G22" s="5">
        <v>0</v>
      </c>
      <c r="H22">
        <v>191299.16304000001</v>
      </c>
      <c r="I22">
        <v>330343.87095000001</v>
      </c>
      <c r="J22">
        <v>520.75057000000004</v>
      </c>
      <c r="K22">
        <v>415796.14</v>
      </c>
      <c r="L22">
        <v>2364.2328699999998</v>
      </c>
    </row>
    <row r="23" spans="2:13" ht="42.75" hidden="1" customHeight="1" thickBot="1" x14ac:dyDescent="0.3">
      <c r="B23" s="21">
        <v>4</v>
      </c>
      <c r="C23" s="19" t="s">
        <v>33</v>
      </c>
      <c r="D23" s="19" t="s">
        <v>18</v>
      </c>
      <c r="E23" s="19" t="s">
        <v>34</v>
      </c>
      <c r="F23" s="9" t="s">
        <v>35</v>
      </c>
      <c r="G23" s="5">
        <v>5</v>
      </c>
    </row>
    <row r="24" spans="2:13" ht="63.75" customHeight="1" thickBot="1" x14ac:dyDescent="0.3">
      <c r="B24" s="23"/>
      <c r="C24" s="24"/>
      <c r="D24" s="24"/>
      <c r="E24" s="24"/>
      <c r="F24" s="9" t="s">
        <v>36</v>
      </c>
      <c r="G24" s="5">
        <v>3</v>
      </c>
      <c r="H24">
        <v>5</v>
      </c>
      <c r="I24">
        <v>5</v>
      </c>
      <c r="J24">
        <v>5</v>
      </c>
      <c r="K24">
        <v>5</v>
      </c>
      <c r="L24">
        <v>5</v>
      </c>
      <c r="M24" t="s">
        <v>57</v>
      </c>
    </row>
    <row r="25" spans="2:13" ht="68.25" hidden="1" customHeight="1" thickBot="1" x14ac:dyDescent="0.3">
      <c r="B25" s="22"/>
      <c r="C25" s="20"/>
      <c r="D25" s="20"/>
      <c r="E25" s="20"/>
      <c r="F25" s="9" t="s">
        <v>37</v>
      </c>
      <c r="G25" s="5">
        <v>0</v>
      </c>
    </row>
    <row r="26" spans="2:13" ht="127.5" hidden="1" customHeight="1" thickBot="1" x14ac:dyDescent="0.3">
      <c r="B26" s="21">
        <v>5</v>
      </c>
      <c r="C26" s="19" t="s">
        <v>38</v>
      </c>
      <c r="D26" s="19" t="s">
        <v>18</v>
      </c>
      <c r="E26" s="6" t="s">
        <v>39</v>
      </c>
      <c r="F26" s="9" t="s">
        <v>41</v>
      </c>
      <c r="G26" s="5">
        <v>5</v>
      </c>
    </row>
    <row r="27" spans="2:13" ht="62.25" customHeight="1" thickBot="1" x14ac:dyDescent="0.3">
      <c r="B27" s="23"/>
      <c r="C27" s="24"/>
      <c r="D27" s="24"/>
      <c r="E27" s="6" t="s">
        <v>40</v>
      </c>
      <c r="F27" s="9" t="s">
        <v>42</v>
      </c>
      <c r="G27" s="5">
        <v>3</v>
      </c>
      <c r="H27">
        <v>3</v>
      </c>
      <c r="I27">
        <v>3</v>
      </c>
      <c r="J27">
        <v>5</v>
      </c>
      <c r="K27">
        <v>5</v>
      </c>
      <c r="L27">
        <v>5</v>
      </c>
      <c r="M27" t="s">
        <v>57</v>
      </c>
    </row>
    <row r="28" spans="2:13" ht="67.5" hidden="1" customHeight="1" thickBot="1" x14ac:dyDescent="0.3">
      <c r="B28" s="22"/>
      <c r="C28" s="20"/>
      <c r="D28" s="20"/>
      <c r="E28" s="8"/>
      <c r="F28" s="9" t="s">
        <v>43</v>
      </c>
      <c r="G28" s="5">
        <v>0</v>
      </c>
    </row>
    <row r="29" spans="2:13" hidden="1" x14ac:dyDescent="0.25">
      <c r="B29" s="21">
        <v>6</v>
      </c>
      <c r="C29" s="19" t="s">
        <v>44</v>
      </c>
      <c r="D29" s="21" t="s">
        <v>45</v>
      </c>
      <c r="E29" s="6" t="s">
        <v>46</v>
      </c>
      <c r="F29" s="19" t="s">
        <v>49</v>
      </c>
      <c r="G29" s="21">
        <v>3</v>
      </c>
    </row>
    <row r="30" spans="2:13" ht="15.75" hidden="1" thickBot="1" x14ac:dyDescent="0.3">
      <c r="B30" s="23"/>
      <c r="C30" s="24"/>
      <c r="D30" s="23"/>
      <c r="E30" s="6"/>
      <c r="F30" s="20"/>
      <c r="G30" s="22"/>
    </row>
    <row r="31" spans="2:13" ht="19.5" hidden="1" customHeight="1" thickBot="1" x14ac:dyDescent="0.3">
      <c r="B31" s="23"/>
      <c r="C31" s="24"/>
      <c r="D31" s="23"/>
      <c r="E31" s="6" t="s">
        <v>20</v>
      </c>
      <c r="F31" s="9" t="s">
        <v>50</v>
      </c>
      <c r="G31" s="5">
        <v>2</v>
      </c>
    </row>
    <row r="32" spans="2:13" ht="65.25" customHeight="1" thickBot="1" x14ac:dyDescent="0.3">
      <c r="B32" s="23"/>
      <c r="C32" s="24"/>
      <c r="D32" s="23"/>
      <c r="E32" s="6" t="s">
        <v>47</v>
      </c>
      <c r="F32" s="9" t="s">
        <v>51</v>
      </c>
      <c r="G32" s="5">
        <v>1</v>
      </c>
      <c r="H32">
        <v>3</v>
      </c>
      <c r="I32">
        <v>3</v>
      </c>
      <c r="J32">
        <v>3</v>
      </c>
      <c r="K32">
        <v>3</v>
      </c>
      <c r="L32">
        <v>3</v>
      </c>
      <c r="M32" t="s">
        <v>57</v>
      </c>
    </row>
    <row r="33" spans="2:13" ht="66.75" hidden="1" customHeight="1" thickBot="1" x14ac:dyDescent="0.3">
      <c r="B33" s="22"/>
      <c r="C33" s="20"/>
      <c r="D33" s="22"/>
      <c r="E33" s="9" t="s">
        <v>48</v>
      </c>
      <c r="F33" s="9" t="s">
        <v>52</v>
      </c>
      <c r="G33" s="5">
        <v>0</v>
      </c>
    </row>
    <row r="34" spans="2:13" ht="309.75" customHeight="1" thickBot="1" x14ac:dyDescent="0.3">
      <c r="B34" s="21">
        <v>7</v>
      </c>
      <c r="C34" s="19" t="s">
        <v>53</v>
      </c>
      <c r="D34" s="21" t="s">
        <v>18</v>
      </c>
      <c r="E34" s="19" t="s">
        <v>54</v>
      </c>
      <c r="F34" s="9" t="s">
        <v>55</v>
      </c>
      <c r="G34" s="5">
        <v>3</v>
      </c>
      <c r="H34">
        <v>3</v>
      </c>
      <c r="I34">
        <v>3</v>
      </c>
      <c r="J34">
        <v>3</v>
      </c>
      <c r="K34">
        <v>3</v>
      </c>
      <c r="L34">
        <v>3</v>
      </c>
      <c r="M34" t="s">
        <v>57</v>
      </c>
    </row>
    <row r="35" spans="2:13" ht="92.25" hidden="1" customHeight="1" thickBot="1" x14ac:dyDescent="0.3">
      <c r="B35" s="22"/>
      <c r="C35" s="20"/>
      <c r="D35" s="22"/>
      <c r="E35" s="20"/>
      <c r="F35" s="9" t="s">
        <v>56</v>
      </c>
      <c r="G35" s="5">
        <v>0</v>
      </c>
    </row>
    <row r="38" spans="2:13" x14ac:dyDescent="0.25">
      <c r="G38">
        <f>G6+G14+G19+G23+G26+G29+G34</f>
        <v>25</v>
      </c>
      <c r="H38">
        <f>H11+H16+H20+H24+H27+H32+H34</f>
        <v>20</v>
      </c>
      <c r="I38">
        <f t="shared" ref="I38:K38" si="2">I11+I16+I20+I24+I27+I32+I34</f>
        <v>23</v>
      </c>
      <c r="J38">
        <f t="shared" si="2"/>
        <v>25</v>
      </c>
      <c r="K38">
        <f t="shared" si="2"/>
        <v>25</v>
      </c>
      <c r="L38">
        <f>L11+L16+L20+L24+L27+L32+L34</f>
        <v>25</v>
      </c>
    </row>
    <row r="39" spans="2:13" x14ac:dyDescent="0.25">
      <c r="G39" t="s">
        <v>58</v>
      </c>
    </row>
  </sheetData>
  <autoFilter ref="B5:M35">
    <filterColumn colId="11">
      <customFilters>
        <customFilter operator="notEqual" val=" "/>
      </customFilters>
    </filterColumn>
  </autoFilter>
  <mergeCells count="31">
    <mergeCell ref="G6:G7"/>
    <mergeCell ref="G8:G9"/>
    <mergeCell ref="G10:G11"/>
    <mergeCell ref="G12:G13"/>
    <mergeCell ref="B19:B22"/>
    <mergeCell ref="C19:C22"/>
    <mergeCell ref="D19:D22"/>
    <mergeCell ref="B6:B13"/>
    <mergeCell ref="C6:C13"/>
    <mergeCell ref="D6:D13"/>
    <mergeCell ref="B14:B18"/>
    <mergeCell ref="C14:C18"/>
    <mergeCell ref="D14:D18"/>
    <mergeCell ref="F14:F15"/>
    <mergeCell ref="G14:G15"/>
    <mergeCell ref="B23:B25"/>
    <mergeCell ref="C23:C25"/>
    <mergeCell ref="D23:D25"/>
    <mergeCell ref="E23:E25"/>
    <mergeCell ref="B26:B28"/>
    <mergeCell ref="C26:C28"/>
    <mergeCell ref="D26:D28"/>
    <mergeCell ref="F29:F30"/>
    <mergeCell ref="G29:G30"/>
    <mergeCell ref="B34:B35"/>
    <mergeCell ref="C34:C35"/>
    <mergeCell ref="D34:D35"/>
    <mergeCell ref="E34:E35"/>
    <mergeCell ref="B29:B33"/>
    <mergeCell ref="C29:C33"/>
    <mergeCell ref="D29:D33"/>
  </mergeCells>
  <pageMargins left="0.70866141732283472" right="0.70866141732283472" top="0.74803149606299213" bottom="0.74803149606299213" header="0.31496062992125984" footer="0.31496062992125984"/>
  <pageSetup paperSize="9"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12"/>
  <sheetViews>
    <sheetView tabSelected="1" workbookViewId="0">
      <selection activeCell="D4" sqref="D4:D5"/>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4.28515625" customWidth="1"/>
    <col min="19" max="19" width="15.7109375" customWidth="1"/>
  </cols>
  <sheetData>
    <row r="2" spans="1:25" ht="36" customHeight="1" x14ac:dyDescent="0.25">
      <c r="C2" s="27" t="s">
        <v>87</v>
      </c>
      <c r="D2" s="27"/>
      <c r="E2" s="27"/>
      <c r="F2" s="27"/>
      <c r="G2" s="27"/>
      <c r="H2" s="27"/>
      <c r="I2" s="27"/>
      <c r="J2" s="27"/>
      <c r="K2" s="27"/>
      <c r="L2" s="27"/>
      <c r="M2" s="12"/>
    </row>
    <row r="3" spans="1:25" x14ac:dyDescent="0.25">
      <c r="D3" s="33" t="s">
        <v>88</v>
      </c>
      <c r="E3" s="33"/>
      <c r="F3" s="34"/>
      <c r="G3" s="34"/>
      <c r="H3" s="34"/>
    </row>
    <row r="4" spans="1:25" ht="15" customHeight="1" x14ac:dyDescent="0.25">
      <c r="A4" s="28" t="s">
        <v>59</v>
      </c>
      <c r="B4" s="28" t="s">
        <v>60</v>
      </c>
      <c r="C4" s="28" t="s">
        <v>61</v>
      </c>
      <c r="D4" s="28" t="s">
        <v>62</v>
      </c>
      <c r="E4" s="28" t="s">
        <v>63</v>
      </c>
      <c r="F4" s="29" t="s">
        <v>64</v>
      </c>
      <c r="G4" s="30"/>
      <c r="H4" s="29" t="s">
        <v>65</v>
      </c>
      <c r="I4" s="30"/>
      <c r="J4" s="29" t="s">
        <v>83</v>
      </c>
      <c r="K4" s="30"/>
      <c r="L4" s="29" t="s">
        <v>82</v>
      </c>
      <c r="M4" s="30"/>
      <c r="N4" s="29" t="s">
        <v>84</v>
      </c>
      <c r="O4" s="30"/>
      <c r="P4" s="29" t="s">
        <v>85</v>
      </c>
      <c r="Q4" s="30"/>
      <c r="R4" s="29" t="s">
        <v>86</v>
      </c>
      <c r="S4" s="30"/>
      <c r="T4" s="35" t="s">
        <v>66</v>
      </c>
      <c r="U4" s="40" t="s">
        <v>67</v>
      </c>
      <c r="V4" s="41"/>
      <c r="W4" s="41"/>
      <c r="X4" s="41"/>
      <c r="Y4" s="42"/>
    </row>
    <row r="5" spans="1:25" ht="61.5" customHeight="1" x14ac:dyDescent="0.25">
      <c r="A5" s="28"/>
      <c r="B5" s="28"/>
      <c r="C5" s="28"/>
      <c r="D5" s="28"/>
      <c r="E5" s="28"/>
      <c r="F5" s="31"/>
      <c r="G5" s="32"/>
      <c r="H5" s="31"/>
      <c r="I5" s="32"/>
      <c r="J5" s="31"/>
      <c r="K5" s="32"/>
      <c r="L5" s="31"/>
      <c r="M5" s="32"/>
      <c r="N5" s="31"/>
      <c r="O5" s="32"/>
      <c r="P5" s="31"/>
      <c r="Q5" s="32"/>
      <c r="R5" s="31"/>
      <c r="S5" s="32"/>
      <c r="T5" s="39"/>
      <c r="U5" s="43" t="s">
        <v>68</v>
      </c>
      <c r="V5" s="43" t="s">
        <v>69</v>
      </c>
      <c r="W5" s="35" t="s">
        <v>70</v>
      </c>
      <c r="X5" s="35" t="s">
        <v>71</v>
      </c>
      <c r="Y5" s="35" t="s">
        <v>72</v>
      </c>
    </row>
    <row r="6" spans="1:25" ht="33.75" x14ac:dyDescent="0.25">
      <c r="A6" s="13"/>
      <c r="B6" s="13"/>
      <c r="C6" s="13"/>
      <c r="D6" s="13"/>
      <c r="E6" s="13"/>
      <c r="F6" s="14" t="s">
        <v>73</v>
      </c>
      <c r="G6" s="14" t="s">
        <v>74</v>
      </c>
      <c r="H6" s="14" t="s">
        <v>73</v>
      </c>
      <c r="I6" s="14" t="s">
        <v>74</v>
      </c>
      <c r="J6" s="14" t="s">
        <v>73</v>
      </c>
      <c r="K6" s="14" t="s">
        <v>74</v>
      </c>
      <c r="L6" s="14" t="s">
        <v>73</v>
      </c>
      <c r="M6" s="14" t="s">
        <v>74</v>
      </c>
      <c r="N6" s="14" t="s">
        <v>73</v>
      </c>
      <c r="O6" s="14" t="s">
        <v>74</v>
      </c>
      <c r="P6" s="14" t="s">
        <v>73</v>
      </c>
      <c r="Q6" s="14" t="s">
        <v>74</v>
      </c>
      <c r="R6" s="14" t="s">
        <v>73</v>
      </c>
      <c r="S6" s="14" t="s">
        <v>74</v>
      </c>
      <c r="T6" s="36"/>
      <c r="U6" s="44"/>
      <c r="V6" s="44"/>
      <c r="W6" s="36"/>
      <c r="X6" s="36"/>
      <c r="Y6" s="36"/>
    </row>
    <row r="7" spans="1:25" ht="75" x14ac:dyDescent="0.25">
      <c r="A7" s="15">
        <v>5</v>
      </c>
      <c r="B7" s="15">
        <v>793</v>
      </c>
      <c r="C7" s="13" t="s">
        <v>75</v>
      </c>
      <c r="D7" s="16">
        <f>(F7+J7+L7+N7+P7+H7+R7)/T7*Y7*100-2.3</f>
        <v>90.7</v>
      </c>
      <c r="E7" s="17" t="s">
        <v>79</v>
      </c>
      <c r="F7" s="15">
        <v>0</v>
      </c>
      <c r="G7" s="15">
        <v>3</v>
      </c>
      <c r="H7" s="15">
        <v>3</v>
      </c>
      <c r="I7" s="15">
        <v>3</v>
      </c>
      <c r="J7" s="15">
        <v>3</v>
      </c>
      <c r="K7" s="15">
        <v>3</v>
      </c>
      <c r="L7" s="15">
        <v>5</v>
      </c>
      <c r="M7" s="15">
        <v>5</v>
      </c>
      <c r="N7" s="15">
        <v>3</v>
      </c>
      <c r="O7" s="15">
        <v>5</v>
      </c>
      <c r="P7" s="15">
        <v>3</v>
      </c>
      <c r="Q7" s="15">
        <v>3</v>
      </c>
      <c r="R7" s="15">
        <v>3</v>
      </c>
      <c r="S7" s="15">
        <v>3</v>
      </c>
      <c r="T7" s="15">
        <f>G7+I7+K7+M7+O7+Q7+S7</f>
        <v>25</v>
      </c>
      <c r="U7" s="15">
        <v>1.2</v>
      </c>
      <c r="V7" s="15">
        <v>1.2</v>
      </c>
      <c r="W7" s="15">
        <v>1.2</v>
      </c>
      <c r="X7" s="15">
        <v>1.05</v>
      </c>
      <c r="Y7" s="15">
        <f>SUM(U7:X7)/4</f>
        <v>1.1624999999999999</v>
      </c>
    </row>
    <row r="8" spans="1:25" ht="90" x14ac:dyDescent="0.25">
      <c r="A8" s="15">
        <v>3</v>
      </c>
      <c r="B8" s="15">
        <v>794</v>
      </c>
      <c r="C8" s="13" t="s">
        <v>76</v>
      </c>
      <c r="D8" s="18">
        <v>100</v>
      </c>
      <c r="E8" s="15" t="s">
        <v>79</v>
      </c>
      <c r="F8" s="15">
        <v>3</v>
      </c>
      <c r="G8" s="15">
        <v>3</v>
      </c>
      <c r="H8" s="15">
        <v>3</v>
      </c>
      <c r="I8" s="15">
        <v>3</v>
      </c>
      <c r="J8" s="15">
        <v>3</v>
      </c>
      <c r="K8" s="15">
        <v>3</v>
      </c>
      <c r="L8" s="15">
        <v>5</v>
      </c>
      <c r="M8" s="15">
        <v>5</v>
      </c>
      <c r="N8" s="15">
        <v>3</v>
      </c>
      <c r="O8" s="15">
        <v>5</v>
      </c>
      <c r="P8" s="15">
        <v>3</v>
      </c>
      <c r="Q8" s="15">
        <v>3</v>
      </c>
      <c r="R8" s="15">
        <v>3</v>
      </c>
      <c r="S8" s="15">
        <v>3</v>
      </c>
      <c r="T8" s="15">
        <f t="shared" ref="T8:T11" si="0">G8+I8+K8+M8+O8+Q8+S8</f>
        <v>25</v>
      </c>
      <c r="U8" s="15">
        <v>1.2</v>
      </c>
      <c r="V8" s="15">
        <v>1.2</v>
      </c>
      <c r="W8" s="15">
        <v>1.1499999999999999</v>
      </c>
      <c r="X8" s="15">
        <v>1.05</v>
      </c>
      <c r="Y8" s="15">
        <f>SUM(U8:X8)/4</f>
        <v>1.1499999999999999</v>
      </c>
    </row>
    <row r="9" spans="1:25" ht="75" x14ac:dyDescent="0.25">
      <c r="A9" s="15">
        <v>4</v>
      </c>
      <c r="B9" s="15">
        <v>796</v>
      </c>
      <c r="C9" s="13" t="s">
        <v>77</v>
      </c>
      <c r="D9" s="16">
        <f t="shared" ref="D8:D10" si="1">(F9+J9+L9+N9+P9+H9+R9)/T9*Y9*100</f>
        <v>100</v>
      </c>
      <c r="E9" s="15" t="s">
        <v>79</v>
      </c>
      <c r="F9" s="15">
        <v>3</v>
      </c>
      <c r="G9" s="15">
        <v>3</v>
      </c>
      <c r="H9" s="15">
        <v>3</v>
      </c>
      <c r="I9" s="15">
        <v>3</v>
      </c>
      <c r="J9" s="15">
        <v>3</v>
      </c>
      <c r="K9" s="15">
        <v>3</v>
      </c>
      <c r="L9" s="15">
        <v>5</v>
      </c>
      <c r="M9" s="15">
        <v>5</v>
      </c>
      <c r="N9" s="15">
        <v>5</v>
      </c>
      <c r="O9" s="15">
        <v>5</v>
      </c>
      <c r="P9" s="15">
        <v>3</v>
      </c>
      <c r="Q9" s="15">
        <v>3</v>
      </c>
      <c r="R9" s="15">
        <v>3</v>
      </c>
      <c r="S9" s="15">
        <v>3</v>
      </c>
      <c r="T9" s="15">
        <f t="shared" si="0"/>
        <v>25</v>
      </c>
      <c r="U9" s="15">
        <v>1</v>
      </c>
      <c r="V9" s="15">
        <v>1</v>
      </c>
      <c r="W9" s="15">
        <v>1</v>
      </c>
      <c r="X9" s="15">
        <v>1</v>
      </c>
      <c r="Y9" s="15">
        <f t="shared" ref="Y9:Y10" si="2">SUM(U9:X9)/4</f>
        <v>1</v>
      </c>
    </row>
    <row r="10" spans="1:25" ht="75" x14ac:dyDescent="0.25">
      <c r="A10" s="15">
        <v>2</v>
      </c>
      <c r="B10" s="15">
        <v>799</v>
      </c>
      <c r="C10" s="13" t="s">
        <v>78</v>
      </c>
      <c r="D10" s="16">
        <f t="shared" si="1"/>
        <v>100</v>
      </c>
      <c r="E10" s="15" t="s">
        <v>79</v>
      </c>
      <c r="F10" s="15">
        <v>3</v>
      </c>
      <c r="G10" s="15">
        <v>3</v>
      </c>
      <c r="H10" s="15">
        <v>3</v>
      </c>
      <c r="I10" s="15">
        <v>3</v>
      </c>
      <c r="J10" s="15">
        <v>3</v>
      </c>
      <c r="K10" s="15">
        <v>3</v>
      </c>
      <c r="L10" s="15">
        <v>5</v>
      </c>
      <c r="M10" s="15">
        <v>5</v>
      </c>
      <c r="N10" s="15">
        <v>5</v>
      </c>
      <c r="O10" s="15">
        <v>5</v>
      </c>
      <c r="P10" s="15">
        <v>3</v>
      </c>
      <c r="Q10" s="15">
        <v>3</v>
      </c>
      <c r="R10" s="15">
        <v>3</v>
      </c>
      <c r="S10" s="15">
        <v>3</v>
      </c>
      <c r="T10" s="15">
        <f t="shared" si="0"/>
        <v>25</v>
      </c>
      <c r="U10" s="15">
        <v>1</v>
      </c>
      <c r="V10" s="15">
        <v>1</v>
      </c>
      <c r="W10" s="15">
        <v>1</v>
      </c>
      <c r="X10" s="15">
        <v>1</v>
      </c>
      <c r="Y10" s="15">
        <f t="shared" si="2"/>
        <v>1</v>
      </c>
    </row>
    <row r="11" spans="1:25" ht="90" x14ac:dyDescent="0.25">
      <c r="A11" s="15">
        <v>1</v>
      </c>
      <c r="B11" s="15">
        <v>800</v>
      </c>
      <c r="C11" s="13" t="s">
        <v>80</v>
      </c>
      <c r="D11" s="16">
        <v>100</v>
      </c>
      <c r="E11" s="15" t="s">
        <v>79</v>
      </c>
      <c r="F11" s="15">
        <v>3</v>
      </c>
      <c r="G11" s="15">
        <v>3</v>
      </c>
      <c r="H11" s="15">
        <v>3</v>
      </c>
      <c r="I11" s="15">
        <v>3</v>
      </c>
      <c r="J11" s="15">
        <v>3</v>
      </c>
      <c r="K11" s="15">
        <v>3</v>
      </c>
      <c r="L11" s="15">
        <v>5</v>
      </c>
      <c r="M11" s="15">
        <v>5</v>
      </c>
      <c r="N11" s="15">
        <v>5</v>
      </c>
      <c r="O11" s="15">
        <v>5</v>
      </c>
      <c r="P11" s="15">
        <v>3</v>
      </c>
      <c r="Q11" s="15">
        <v>3</v>
      </c>
      <c r="R11" s="15">
        <v>3</v>
      </c>
      <c r="S11" s="15">
        <v>3</v>
      </c>
      <c r="T11" s="15">
        <f t="shared" si="0"/>
        <v>25</v>
      </c>
      <c r="U11" s="15">
        <v>1.2</v>
      </c>
      <c r="V11" s="15">
        <v>1.1000000000000001</v>
      </c>
      <c r="W11" s="15">
        <v>1.1000000000000001</v>
      </c>
      <c r="X11" s="15">
        <v>1</v>
      </c>
      <c r="Y11" s="15">
        <f>SUM(U11:X11)/4</f>
        <v>1.1000000000000001</v>
      </c>
    </row>
    <row r="12" spans="1:25" ht="15" customHeight="1" x14ac:dyDescent="0.25">
      <c r="A12" s="28" t="s">
        <v>81</v>
      </c>
      <c r="B12" s="28"/>
      <c r="C12" s="28"/>
      <c r="D12" s="37">
        <f>SUM(D7:D11)/5</f>
        <v>98.14</v>
      </c>
      <c r="E12" s="38"/>
    </row>
  </sheetData>
  <mergeCells count="23">
    <mergeCell ref="Y5:Y6"/>
    <mergeCell ref="A12:C12"/>
    <mergeCell ref="D12:E12"/>
    <mergeCell ref="T4:T6"/>
    <mergeCell ref="L4:M5"/>
    <mergeCell ref="N4:O5"/>
    <mergeCell ref="P4:Q5"/>
    <mergeCell ref="R4:S5"/>
    <mergeCell ref="U4:Y4"/>
    <mergeCell ref="U5:U6"/>
    <mergeCell ref="V5:V6"/>
    <mergeCell ref="W5:W6"/>
    <mergeCell ref="X5:X6"/>
    <mergeCell ref="C2:L2"/>
    <mergeCell ref="A4:A5"/>
    <mergeCell ref="B4:B5"/>
    <mergeCell ref="C4:C5"/>
    <mergeCell ref="D4:D5"/>
    <mergeCell ref="E4:E5"/>
    <mergeCell ref="F4:G5"/>
    <mergeCell ref="H4:I5"/>
    <mergeCell ref="J4:K5"/>
    <mergeCell ref="D3:H3"/>
  </mergeCells>
  <pageMargins left="0.70866141732283472" right="0.70866141732283472" top="0.74803149606299213" bottom="0.74803149606299213" header="0.31496062992125984" footer="0.31496062992125984"/>
  <pageSetup paperSize="9"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расчет</vt:lpstr>
      <vt:lpstr>отчет</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cp:lastPrinted>2024-11-06T06:31:54Z</cp:lastPrinted>
  <dcterms:created xsi:type="dcterms:W3CDTF">2023-08-16T06:17:21Z</dcterms:created>
  <dcterms:modified xsi:type="dcterms:W3CDTF">2024-11-06T06:32:31Z</dcterms:modified>
</cp:coreProperties>
</file>