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L92" i="1" l="1"/>
  <c r="L85" i="1"/>
  <c r="L84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3" i="1"/>
  <c r="L32" i="1"/>
  <c r="L31" i="1"/>
  <c r="L30" i="1"/>
  <c r="L29" i="1"/>
  <c r="L28" i="1"/>
  <c r="L27" i="1"/>
  <c r="L25" i="1"/>
  <c r="L24" i="1"/>
  <c r="L23" i="1"/>
  <c r="L21" i="1"/>
  <c r="L20" i="1"/>
  <c r="K59" i="1"/>
  <c r="L59" i="1" s="1"/>
  <c r="K58" i="1"/>
  <c r="K90" i="1" s="1"/>
  <c r="K91" i="1" s="1"/>
  <c r="L58" i="1" l="1"/>
  <c r="J22" i="1"/>
  <c r="L22" i="1" s="1"/>
  <c r="J83" i="1" l="1"/>
  <c r="L83" i="1" s="1"/>
  <c r="J19" i="1" l="1"/>
  <c r="L19" i="1" s="1"/>
  <c r="J26" i="1"/>
  <c r="L26" i="1" s="1"/>
  <c r="J34" i="1"/>
  <c r="L34" i="1" s="1"/>
  <c r="J47" i="1"/>
  <c r="L47" i="1" s="1"/>
  <c r="E17" i="1"/>
  <c r="F17" i="1"/>
  <c r="J18" i="1" l="1"/>
  <c r="J90" i="1" l="1"/>
  <c r="L18" i="1"/>
  <c r="J91" i="1" l="1"/>
  <c r="L90" i="1"/>
</calcChain>
</file>

<file path=xl/sharedStrings.xml><?xml version="1.0" encoding="utf-8"?>
<sst xmlns="http://schemas.openxmlformats.org/spreadsheetml/2006/main" count="369" uniqueCount="236">
  <si>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</si>
  <si>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</si>
  <si>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</si>
  <si>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</si>
  <si>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</si>
  <si>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</si>
  <si>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</si>
  <si>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</si>
  <si>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</si>
  <si>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</si>
  <si>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</si>
  <si>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</si>
  <si>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</si>
  <si>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</si>
  <si>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</si>
  <si>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</si>
  <si>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</si>
  <si>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</si>
  <si>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</si>
  <si>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</si>
  <si>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</si>
  <si>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</si>
  <si>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</si>
  <si>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</si>
  <si>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</si>
  <si>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</si>
  <si>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</si>
  <si>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</si>
  <si>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</si>
  <si>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</si>
  <si>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</si>
  <si>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</si>
  <si>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</si>
  <si>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</si>
  <si>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</si>
  <si>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</si>
  <si>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</si>
  <si>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</si>
  <si>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</si>
  <si>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</si>
  <si>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</si>
  <si>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</si>
  <si>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</si>
  <si>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</si>
  <si>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</si>
  <si>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</si>
  <si>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</si>
  <si>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</si>
  <si>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</si>
  <si>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</si>
  <si>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</si>
  <si>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</si>
  <si>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</si>
  <si>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</si>
  <si>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</si>
  <si>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</si>
  <si>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</si>
  <si>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</si>
  <si>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</si>
  <si>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</si>
  <si>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</si>
  <si>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</si>
  <si>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</si>
  <si>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</si>
  <si>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</si>
  <si>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</si>
  <si>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</si>
  <si>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</si>
  <si>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</si>
  <si>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</si>
  <si>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</si>
  <si>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</si>
  <si>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</si>
  <si>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</si>
  <si>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</si>
  <si>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</si>
  <si>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</si>
  <si>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</si>
  <si>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</si>
  <si>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</si>
  <si>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</si>
  <si>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</si>
  <si>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</si>
  <si>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</si>
  <si>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</si>
  <si>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</si>
  <si>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</si>
  <si>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</si>
  <si>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</si>
  <si>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</si>
  <si>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</si>
  <si>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</si>
  <si>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</si>
  <si>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</si>
  <si>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</si>
  <si>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</si>
  <si>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</si>
  <si>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</si>
  <si>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</si>
  <si>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</si>
  <si>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</si>
  <si>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</si>
  <si>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</si>
  <si>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</si>
  <si>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</si>
  <si>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</si>
  <si>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</si>
  <si>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</si>
  <si>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</si>
  <si>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</si>
  <si>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</si>
  <si>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</si>
  <si>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</si>
  <si>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</si>
  <si>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</si>
  <si>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</si>
  <si>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</si>
  <si>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</si>
  <si>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</si>
  <si>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</si>
  <si>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</si>
  <si>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</si>
  <si>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</si>
  <si>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</si>
  <si>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</si>
  <si>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</si>
  <si>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</si>
  <si>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</si>
  <si>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</si>
  <si>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</si>
  <si>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</si>
  <si>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</si>
  <si>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</si>
  <si>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</si>
  <si>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</si>
  <si>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</si>
  <si>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</si>
  <si>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</si>
  <si>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</si>
  <si>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</si>
  <si>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</si>
  <si>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</si>
  <si>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</si>
  <si>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</si>
  <si>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</si>
  <si>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</si>
  <si>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</si>
  <si>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</si>
  <si>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</si>
  <si>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</si>
  <si>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</si>
  <si>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</si>
  <si>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</si>
  <si>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</si>
  <si>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</si>
  <si>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</si>
  <si>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</si>
  <si>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</si>
  <si>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</si>
  <si>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</si>
  <si>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</si>
  <si>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</si>
  <si>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</si>
  <si>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</si>
  <si>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</si>
  <si>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</si>
  <si>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</si>
  <si>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</si>
  <si>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</si>
  <si>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</si>
  <si>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</si>
  <si>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</si>
  <si>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</si>
  <si>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</si>
  <si>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</si>
  <si>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</si>
  <si>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</si>
  <si>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</si>
  <si>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</si>
  <si>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</si>
  <si>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</si>
  <si>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</si>
  <si>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</si>
  <si>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</si>
  <si>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</si>
  <si>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</si>
  <si>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</si>
  <si>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</si>
  <si>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</si>
  <si>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</si>
  <si>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</si>
  <si>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</si>
  <si>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</si>
  <si>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</si>
  <si>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</si>
  <si>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</si>
  <si>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</si>
  <si>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</si>
  <si>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</si>
  <si>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</si>
  <si>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</si>
  <si>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</si>
  <si>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</si>
  <si>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от ___ мая 2022 года №_____</t>
  </si>
  <si>
    <t>Отчет</t>
  </si>
  <si>
    <t>об исполнении  бюджета муниципального  образования "Муниципальный округ Якшур-Бодьиский район Удмуртской Республики"  по доходам за 1 квартал  2022 года</t>
  </si>
  <si>
    <t>% исполнения к уточненному плану</t>
  </si>
  <si>
    <t>тыс.руб.</t>
  </si>
  <si>
    <t>Исполнение на 01.04.2022</t>
  </si>
  <si>
    <t>ПРОЧИЕ НЕНАЛОГОВЫЕ ДОХОДЫ</t>
  </si>
  <si>
    <t>Невыясненные поступления, зачисляемые в бюджеты муниципальных районов</t>
  </si>
  <si>
    <t>Средства самообложения граждан, зачисляемые в бюджеты муниципальных округов</t>
  </si>
  <si>
    <t>Средства самообложения граждан</t>
  </si>
  <si>
    <t>Невыясненные поступления</t>
  </si>
  <si>
    <t>1 17 00000 00 0000 000</t>
  </si>
  <si>
    <t>1 17  01040 14 0000 180</t>
  </si>
  <si>
    <t>1 17 01000 00 0000 180</t>
  </si>
  <si>
    <t>1 17  014020 14 0000 150</t>
  </si>
  <si>
    <t>1 17 14000 00 0000 150</t>
  </si>
  <si>
    <t>Дотации бюджетам бюджетной системы Российской Федерации</t>
  </si>
  <si>
    <t>2 02 1500100 0000 150</t>
  </si>
  <si>
    <t>Субсидии бюджетам бюджетной системы Российской Федерации (межбюджетные субсидии)</t>
  </si>
  <si>
    <t>2 02 2000000 0000 150</t>
  </si>
  <si>
    <t>Субвенции местным бюджетам на выполнение передаваемых полномочий субъектов Российской Федерации</t>
  </si>
  <si>
    <t>2 02 3000000 0000 150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</si>
  <si>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</si>
  <si>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</si>
  <si>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</si>
  <si>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</si>
  <si>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</si>
  <si>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</si>
  <si>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2 1800000 00 0000 150</t>
  </si>
  <si>
    <t>2 18 00000 00 0000 000</t>
  </si>
  <si>
    <t>2 19 00000 00 0000 000</t>
  </si>
  <si>
    <t>2 19 00000 14 0000 150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</si>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</sst>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9" fontId="14" fillId="0" borderId="0" applyFont="0" applyFill="0" applyBorder="0" applyAlignment="0" applyProtection="0"/>
  </cellStyleXfs>
  <cellXfs count="8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0" xfId="0" applyFont="1"/>
    <xf numFmtId="166" fontId="6" fillId="0" borderId="2" xfId="0" applyNumberFormat="1" applyFont="1" applyBorder="1"/>
    <xf numFmtId="166" fontId="2" fillId="0" borderId="2" xfId="0" applyNumberFormat="1" applyFont="1" applyBorder="1"/>
    <xf numFmtId="0" fontId="12" fillId="0" borderId="2" xfId="0" applyFont="1" applyBorder="1"/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166" fontId="12" fillId="0" borderId="2" xfId="0" applyNumberFormat="1" applyFont="1" applyBorder="1"/>
    <xf numFmtId="166" fontId="13" fillId="0" borderId="2" xfId="0" applyNumberFormat="1" applyFont="1" applyBorder="1"/>
    <xf numFmtId="0" fontId="13" fillId="0" borderId="2" xfId="0" applyFont="1" applyBorder="1"/>
    <xf numFmtId="0" fontId="19" fillId="0" borderId="2" xfId="1" applyNumberFormat="1" applyFont="1" applyBorder="1" applyAlignment="1" applyProtection="1">
      <alignment wrapText="1"/>
    </xf>
    <xf numFmtId="49" fontId="19" fillId="0" borderId="2" xfId="2" applyNumberFormat="1" applyFont="1" applyBorder="1" applyAlignment="1" applyProtection="1">
      <alignment horizontal="left"/>
    </xf>
    <xf numFmtId="49" fontId="19" fillId="0" borderId="2" xfId="2" applyNumberFormat="1" applyFont="1" applyBorder="1" applyAlignment="1" applyProtection="1"/>
    <xf numFmtId="165" fontId="6" fillId="0" borderId="2" xfId="0" applyNumberFormat="1" applyFont="1" applyBorder="1" applyAlignment="1">
      <alignment shrinkToFit="1"/>
    </xf>
    <xf numFmtId="166" fontId="2" fillId="0" borderId="2" xfId="3" applyNumberFormat="1" applyFont="1" applyBorder="1"/>
    <xf numFmtId="164" fontId="17" fillId="0" borderId="5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16" fillId="0" borderId="2" xfId="0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4">
    <cellStyle name="xl31" xfId="1"/>
    <cellStyle name="xl43" xfId="2"/>
    <cellStyle name="Обычный" xfId="0" builtinId="0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showWhiteSpace="0" topLeftCell="H65" workbookViewId="0">
      <selection activeCell="J80" sqref="J80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0.42578125" style="30" customWidth="1"/>
    <col min="10" max="10" width="12.140625" style="34" customWidth="1"/>
    <col min="11" max="11" width="12" customWidth="1"/>
    <col min="12" max="12" width="12.85546875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81" t="s">
        <v>235</v>
      </c>
      <c r="J2" s="81"/>
      <c r="K2" s="81"/>
      <c r="L2" s="8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81" t="s">
        <v>153</v>
      </c>
      <c r="J3" s="81"/>
      <c r="K3" s="81"/>
      <c r="L3" s="81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81" t="s">
        <v>154</v>
      </c>
      <c r="J4" s="81"/>
      <c r="K4" s="81"/>
      <c r="L4" s="81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81" t="s">
        <v>155</v>
      </c>
      <c r="J5" s="81"/>
      <c r="K5" s="81"/>
      <c r="L5" s="81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81" t="s">
        <v>203</v>
      </c>
      <c r="J6" s="81"/>
      <c r="K6" s="81"/>
      <c r="L6" s="81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2" ht="14.25" customHeight="1" x14ac:dyDescent="0.25">
      <c r="A8" s="1"/>
      <c r="B8" s="1"/>
      <c r="C8" s="1"/>
      <c r="D8" s="1"/>
      <c r="E8" s="2"/>
      <c r="F8" s="2"/>
      <c r="G8" s="2"/>
      <c r="H8" s="5"/>
      <c r="I8" s="60"/>
      <c r="J8" s="61"/>
    </row>
    <row r="9" spans="1:12" x14ac:dyDescent="0.25">
      <c r="A9" s="1"/>
      <c r="B9" s="1"/>
      <c r="C9" s="1"/>
      <c r="D9" s="1"/>
      <c r="E9" s="4"/>
      <c r="F9" s="4"/>
      <c r="G9" s="4"/>
      <c r="H9" s="5"/>
      <c r="I9" s="29"/>
      <c r="J9" s="32"/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62" t="s">
        <v>204</v>
      </c>
      <c r="J10" s="32"/>
    </row>
    <row r="11" spans="1:12" ht="43.5" customHeight="1" x14ac:dyDescent="0.25">
      <c r="A11" s="9"/>
      <c r="B11" s="9"/>
      <c r="C11" s="9"/>
      <c r="D11" s="9"/>
      <c r="H11" s="84" t="s">
        <v>205</v>
      </c>
      <c r="I11" s="84"/>
      <c r="J11" s="84"/>
      <c r="K11" s="84"/>
      <c r="L11" s="84"/>
    </row>
    <row r="12" spans="1:12" x14ac:dyDescent="0.25">
      <c r="E12" s="10"/>
      <c r="F12" s="10"/>
      <c r="G12" s="10"/>
      <c r="J12" s="33"/>
      <c r="K12" s="65" t="s">
        <v>207</v>
      </c>
    </row>
    <row r="13" spans="1:12" s="13" customFormat="1" ht="12.75" customHeight="1" x14ac:dyDescent="0.2">
      <c r="A13" s="11" t="s">
        <v>0</v>
      </c>
      <c r="B13" s="11"/>
      <c r="C13" s="11"/>
      <c r="D13" s="11"/>
      <c r="E13" s="12"/>
      <c r="F13" s="12"/>
      <c r="G13" s="12"/>
      <c r="H13" s="85" t="s">
        <v>0</v>
      </c>
      <c r="I13" s="86" t="s">
        <v>1</v>
      </c>
      <c r="J13" s="87" t="s">
        <v>135</v>
      </c>
      <c r="K13" s="82" t="s">
        <v>208</v>
      </c>
      <c r="L13" s="82" t="s">
        <v>206</v>
      </c>
    </row>
    <row r="14" spans="1:12" s="15" customFormat="1" ht="36.75" customHeight="1" x14ac:dyDescent="0.2">
      <c r="A14" s="11"/>
      <c r="B14" s="11"/>
      <c r="C14" s="11"/>
      <c r="D14" s="11"/>
      <c r="E14" s="14"/>
      <c r="F14" s="14"/>
      <c r="G14" s="14"/>
      <c r="H14" s="85"/>
      <c r="I14" s="86"/>
      <c r="J14" s="87"/>
      <c r="K14" s="83"/>
      <c r="L14" s="83"/>
    </row>
    <row r="15" spans="1:12" s="18" customFormat="1" ht="56.25" hidden="1" customHeight="1" x14ac:dyDescent="0.2">
      <c r="A15" s="16" t="s">
        <v>2</v>
      </c>
      <c r="B15" s="16" t="s">
        <v>3</v>
      </c>
      <c r="C15" s="16" t="s">
        <v>4</v>
      </c>
      <c r="D15" s="16" t="s">
        <v>5</v>
      </c>
      <c r="E15" s="17" t="s">
        <v>6</v>
      </c>
      <c r="F15" s="17" t="s">
        <v>7</v>
      </c>
      <c r="G15" s="17" t="s">
        <v>8</v>
      </c>
      <c r="H15" s="35" t="s">
        <v>9</v>
      </c>
      <c r="I15" s="50" t="s">
        <v>10</v>
      </c>
      <c r="J15" s="36" t="s">
        <v>11</v>
      </c>
      <c r="K15" s="63"/>
      <c r="L15" s="63"/>
    </row>
    <row r="16" spans="1:12" s="21" customFormat="1" ht="181.5" hidden="1" customHeight="1" x14ac:dyDescent="0.2">
      <c r="A16" s="19" t="s">
        <v>12</v>
      </c>
      <c r="B16" s="19" t="s">
        <v>13</v>
      </c>
      <c r="C16" s="19" t="s">
        <v>14</v>
      </c>
      <c r="D16" s="19" t="s">
        <v>15</v>
      </c>
      <c r="E16" s="20" t="s">
        <v>16</v>
      </c>
      <c r="F16" s="20" t="s">
        <v>17</v>
      </c>
      <c r="G16" s="20" t="s">
        <v>18</v>
      </c>
      <c r="H16" s="37" t="s">
        <v>19</v>
      </c>
      <c r="I16" s="51" t="s">
        <v>20</v>
      </c>
      <c r="J16" s="38" t="s">
        <v>21</v>
      </c>
      <c r="K16" s="64"/>
      <c r="L16" s="64"/>
    </row>
    <row r="17" spans="1:12" s="24" customFormat="1" ht="17.25" hidden="1" customHeight="1" x14ac:dyDescent="0.2">
      <c r="A17" s="22" t="s">
        <v>22</v>
      </c>
      <c r="B17" s="22" t="s">
        <v>23</v>
      </c>
      <c r="C17" s="22" t="s">
        <v>24</v>
      </c>
      <c r="D17" s="22" t="s">
        <v>25</v>
      </c>
      <c r="E17" s="23">
        <f>726338.7-0.7</f>
        <v>726338</v>
      </c>
      <c r="F17" s="23">
        <f>725605.8-0.7</f>
        <v>725605.10000000009</v>
      </c>
      <c r="G17" s="23">
        <v>65753.899999999994</v>
      </c>
      <c r="H17" s="52" t="s">
        <v>26</v>
      </c>
      <c r="I17" s="53"/>
      <c r="J17" s="39">
        <v>726338</v>
      </c>
      <c r="K17" s="49"/>
      <c r="L17" s="49"/>
    </row>
    <row r="18" spans="1:12" s="24" customFormat="1" ht="14.25" x14ac:dyDescent="0.2">
      <c r="A18" s="22" t="s">
        <v>27</v>
      </c>
      <c r="B18" s="22" t="s">
        <v>23</v>
      </c>
      <c r="C18" s="22" t="s">
        <v>24</v>
      </c>
      <c r="D18" s="22" t="s">
        <v>25</v>
      </c>
      <c r="E18" s="23">
        <v>0</v>
      </c>
      <c r="F18" s="23"/>
      <c r="G18" s="23"/>
      <c r="H18" s="52" t="s">
        <v>28</v>
      </c>
      <c r="I18" s="53" t="s">
        <v>29</v>
      </c>
      <c r="J18" s="40">
        <f>J19+J21+J22+J26+J30+J32+J34+J40+J45+J47+J51</f>
        <v>316348</v>
      </c>
      <c r="K18" s="49">
        <v>70350.8</v>
      </c>
      <c r="L18" s="78">
        <f>K18/J18*100</f>
        <v>22.238420979427719</v>
      </c>
    </row>
    <row r="19" spans="1:12" s="24" customFormat="1" ht="14.25" x14ac:dyDescent="0.2">
      <c r="A19" s="22" t="s">
        <v>30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2" t="s">
        <v>31</v>
      </c>
      <c r="I19" s="53" t="s">
        <v>32</v>
      </c>
      <c r="J19" s="40">
        <f>J20</f>
        <v>212587</v>
      </c>
      <c r="K19" s="49">
        <v>47354.1</v>
      </c>
      <c r="L19" s="78">
        <f>K19/J19*100</f>
        <v>22.27516263929591</v>
      </c>
    </row>
    <row r="20" spans="1:12" ht="15" x14ac:dyDescent="0.25">
      <c r="A20" s="1" t="s">
        <v>33</v>
      </c>
      <c r="B20" s="1" t="s">
        <v>34</v>
      </c>
      <c r="C20" s="1" t="s">
        <v>24</v>
      </c>
      <c r="D20" s="1" t="s">
        <v>35</v>
      </c>
      <c r="E20" s="2">
        <v>0</v>
      </c>
      <c r="F20" s="2"/>
      <c r="G20" s="2"/>
      <c r="H20" s="42" t="s">
        <v>133</v>
      </c>
      <c r="I20" s="46" t="s">
        <v>134</v>
      </c>
      <c r="J20" s="41">
        <v>212587</v>
      </c>
      <c r="K20" s="68">
        <v>47354.1</v>
      </c>
      <c r="L20" s="78">
        <f>K20/J20*100</f>
        <v>22.27516263929591</v>
      </c>
    </row>
    <row r="21" spans="1:12" s="24" customFormat="1" ht="38.25" x14ac:dyDescent="0.2">
      <c r="A21" s="22" t="s">
        <v>36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2" t="s">
        <v>37</v>
      </c>
      <c r="I21" s="53" t="s">
        <v>38</v>
      </c>
      <c r="J21" s="40">
        <v>30319</v>
      </c>
      <c r="K21" s="49">
        <v>8135.5</v>
      </c>
      <c r="L21" s="78">
        <f>K21/J21*100</f>
        <v>26.833009004254759</v>
      </c>
    </row>
    <row r="22" spans="1:12" s="24" customFormat="1" ht="14.25" x14ac:dyDescent="0.2">
      <c r="A22" s="22" t="s">
        <v>39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2" t="s">
        <v>40</v>
      </c>
      <c r="I22" s="53" t="s">
        <v>41</v>
      </c>
      <c r="J22" s="40">
        <f>J23+J24+J25</f>
        <v>4985</v>
      </c>
      <c r="K22" s="49">
        <v>786.5</v>
      </c>
      <c r="L22" s="78">
        <f t="shared" ref="L22:L85" si="0">K22/J22*100</f>
        <v>15.777331995987964</v>
      </c>
    </row>
    <row r="23" spans="1:12" s="24" customFormat="1" ht="27" customHeight="1" x14ac:dyDescent="0.2">
      <c r="A23" s="22"/>
      <c r="B23" s="22"/>
      <c r="C23" s="22"/>
      <c r="D23" s="22"/>
      <c r="E23" s="23"/>
      <c r="F23" s="23"/>
      <c r="G23" s="23"/>
      <c r="H23" s="42" t="s">
        <v>201</v>
      </c>
      <c r="I23" s="46" t="s">
        <v>202</v>
      </c>
      <c r="J23" s="41">
        <v>706</v>
      </c>
      <c r="K23" s="67">
        <v>61.3</v>
      </c>
      <c r="L23" s="78">
        <f t="shared" si="0"/>
        <v>8.6827195467422094</v>
      </c>
    </row>
    <row r="24" spans="1:12" ht="15" x14ac:dyDescent="0.25">
      <c r="A24" s="1" t="s">
        <v>43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42" t="s">
        <v>44</v>
      </c>
      <c r="I24" s="46" t="s">
        <v>45</v>
      </c>
      <c r="J24" s="41">
        <v>610</v>
      </c>
      <c r="K24" s="68">
        <v>-7.7</v>
      </c>
      <c r="L24" s="78">
        <f t="shared" si="0"/>
        <v>-1.2622950819672132</v>
      </c>
    </row>
    <row r="25" spans="1:12" ht="39" x14ac:dyDescent="0.25">
      <c r="A25" s="1" t="s">
        <v>46</v>
      </c>
      <c r="B25" s="1" t="s">
        <v>42</v>
      </c>
      <c r="C25" s="1" t="s">
        <v>24</v>
      </c>
      <c r="D25" s="1" t="s">
        <v>35</v>
      </c>
      <c r="E25" s="2">
        <v>0</v>
      </c>
      <c r="F25" s="2"/>
      <c r="G25" s="2"/>
      <c r="H25" s="42" t="s">
        <v>47</v>
      </c>
      <c r="I25" s="46" t="s">
        <v>48</v>
      </c>
      <c r="J25" s="41">
        <v>3669</v>
      </c>
      <c r="K25" s="68">
        <v>732.9</v>
      </c>
      <c r="L25" s="78">
        <f t="shared" si="0"/>
        <v>19.975470155355683</v>
      </c>
    </row>
    <row r="26" spans="1:12" s="24" customFormat="1" ht="14.25" x14ac:dyDescent="0.2">
      <c r="A26" s="22" t="s">
        <v>49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50</v>
      </c>
      <c r="I26" s="53" t="s">
        <v>51</v>
      </c>
      <c r="J26" s="40">
        <f>J27+J28+J29</f>
        <v>18809</v>
      </c>
      <c r="K26" s="49">
        <v>3255.1</v>
      </c>
      <c r="L26" s="78">
        <f t="shared" si="0"/>
        <v>17.306076878090277</v>
      </c>
    </row>
    <row r="27" spans="1:12" ht="39" x14ac:dyDescent="0.25">
      <c r="A27" s="1" t="s">
        <v>52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2" t="s">
        <v>137</v>
      </c>
      <c r="I27" s="46" t="s">
        <v>136</v>
      </c>
      <c r="J27" s="41">
        <v>4543</v>
      </c>
      <c r="K27" s="68">
        <v>-298.10000000000002</v>
      </c>
      <c r="L27" s="78">
        <f t="shared" si="0"/>
        <v>-6.5617433414043598</v>
      </c>
    </row>
    <row r="28" spans="1:12" ht="39" x14ac:dyDescent="0.25">
      <c r="A28" s="1" t="s">
        <v>54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2" t="s">
        <v>138</v>
      </c>
      <c r="I28" s="46" t="s">
        <v>139</v>
      </c>
      <c r="J28" s="41">
        <v>9416</v>
      </c>
      <c r="K28" s="68">
        <v>3254.5</v>
      </c>
      <c r="L28" s="78">
        <f t="shared" si="0"/>
        <v>34.563508920985555</v>
      </c>
    </row>
    <row r="29" spans="1:12" ht="39" x14ac:dyDescent="0.25">
      <c r="A29" s="1" t="s">
        <v>55</v>
      </c>
      <c r="B29" s="1" t="s">
        <v>53</v>
      </c>
      <c r="C29" s="1" t="s">
        <v>24</v>
      </c>
      <c r="D29" s="1" t="s">
        <v>35</v>
      </c>
      <c r="E29" s="2">
        <v>0</v>
      </c>
      <c r="F29" s="2"/>
      <c r="G29" s="2"/>
      <c r="H29" s="42" t="s">
        <v>163</v>
      </c>
      <c r="I29" s="46" t="s">
        <v>140</v>
      </c>
      <c r="J29" s="41">
        <v>4850</v>
      </c>
      <c r="K29" s="68">
        <v>298.7</v>
      </c>
      <c r="L29" s="78">
        <f t="shared" si="0"/>
        <v>6.1587628865979376</v>
      </c>
    </row>
    <row r="30" spans="1:12" s="24" customFormat="1" ht="25.5" x14ac:dyDescent="0.2">
      <c r="A30" s="22" t="s">
        <v>56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2" t="s">
        <v>57</v>
      </c>
      <c r="I30" s="53" t="s">
        <v>58</v>
      </c>
      <c r="J30" s="40">
        <v>5551</v>
      </c>
      <c r="K30" s="49">
        <v>861.3</v>
      </c>
      <c r="L30" s="78">
        <f t="shared" si="0"/>
        <v>15.516123221041253</v>
      </c>
    </row>
    <row r="31" spans="1:12" ht="26.25" x14ac:dyDescent="0.25">
      <c r="A31" s="1" t="s">
        <v>59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42" t="s">
        <v>60</v>
      </c>
      <c r="I31" s="46" t="s">
        <v>61</v>
      </c>
      <c r="J31" s="41">
        <v>5551</v>
      </c>
      <c r="K31" s="68">
        <v>861.3</v>
      </c>
      <c r="L31" s="78">
        <f t="shared" si="0"/>
        <v>15.516123221041253</v>
      </c>
    </row>
    <row r="32" spans="1:12" s="24" customFormat="1" ht="14.25" x14ac:dyDescent="0.2">
      <c r="A32" s="22" t="s">
        <v>62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2" t="s">
        <v>63</v>
      </c>
      <c r="I32" s="53" t="s">
        <v>64</v>
      </c>
      <c r="J32" s="40">
        <v>2115</v>
      </c>
      <c r="K32" s="49">
        <v>274.5</v>
      </c>
      <c r="L32" s="78">
        <f t="shared" si="0"/>
        <v>12.978723404255318</v>
      </c>
    </row>
    <row r="33" spans="1:12" ht="39" hidden="1" x14ac:dyDescent="0.25">
      <c r="A33" s="1" t="s">
        <v>65</v>
      </c>
      <c r="B33" s="1" t="s">
        <v>34</v>
      </c>
      <c r="C33" s="1" t="s">
        <v>24</v>
      </c>
      <c r="D33" s="1" t="s">
        <v>35</v>
      </c>
      <c r="E33" s="2">
        <v>0</v>
      </c>
      <c r="F33" s="2"/>
      <c r="G33" s="2"/>
      <c r="H33" s="42" t="s">
        <v>66</v>
      </c>
      <c r="I33" s="46" t="s">
        <v>67</v>
      </c>
      <c r="J33" s="41">
        <v>1461</v>
      </c>
      <c r="K33" s="68"/>
      <c r="L33" s="78">
        <f t="shared" si="0"/>
        <v>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2" t="s">
        <v>69</v>
      </c>
      <c r="I34" s="53" t="s">
        <v>70</v>
      </c>
      <c r="J34" s="40">
        <f>J35+J36+J37+J38+J39</f>
        <v>19000</v>
      </c>
      <c r="K34" s="49">
        <v>4622.8999999999996</v>
      </c>
      <c r="L34" s="78">
        <f t="shared" si="0"/>
        <v>24.331052631578945</v>
      </c>
    </row>
    <row r="35" spans="1:12" ht="90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2" t="s">
        <v>141</v>
      </c>
      <c r="I35" s="46" t="s">
        <v>156</v>
      </c>
      <c r="J35" s="41">
        <v>18499</v>
      </c>
      <c r="K35" s="68">
        <v>4483.1000000000004</v>
      </c>
      <c r="L35" s="78">
        <f t="shared" si="0"/>
        <v>24.234282934212661</v>
      </c>
    </row>
    <row r="36" spans="1:12" ht="77.2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2" t="s">
        <v>159</v>
      </c>
      <c r="I36" s="46" t="s">
        <v>158</v>
      </c>
      <c r="J36" s="41">
        <v>67</v>
      </c>
      <c r="K36" s="68">
        <v>0</v>
      </c>
      <c r="L36" s="78">
        <f t="shared" si="0"/>
        <v>0</v>
      </c>
    </row>
    <row r="37" spans="1:12" ht="64.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2" t="s">
        <v>144</v>
      </c>
      <c r="I37" s="46" t="s">
        <v>76</v>
      </c>
      <c r="J37" s="41">
        <v>241</v>
      </c>
      <c r="K37" s="68">
        <v>0</v>
      </c>
      <c r="L37" s="78">
        <f t="shared" si="0"/>
        <v>0</v>
      </c>
    </row>
    <row r="38" spans="1:12" ht="39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2" t="s">
        <v>142</v>
      </c>
      <c r="I38" s="46" t="s">
        <v>157</v>
      </c>
      <c r="J38" s="41">
        <v>37</v>
      </c>
      <c r="K38" s="68">
        <v>117.3</v>
      </c>
      <c r="L38" s="78">
        <f t="shared" si="0"/>
        <v>317.02702702702703</v>
      </c>
    </row>
    <row r="39" spans="1:12" ht="77.2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2" t="s">
        <v>143</v>
      </c>
      <c r="I39" s="46" t="s">
        <v>160</v>
      </c>
      <c r="J39" s="41">
        <v>156</v>
      </c>
      <c r="K39" s="68">
        <v>22.5</v>
      </c>
      <c r="L39" s="78">
        <f t="shared" si="0"/>
        <v>14.423076923076922</v>
      </c>
    </row>
    <row r="40" spans="1:12" s="24" customFormat="1" ht="25.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2" t="s">
        <v>80</v>
      </c>
      <c r="I40" s="53" t="s">
        <v>81</v>
      </c>
      <c r="J40" s="40">
        <v>14000</v>
      </c>
      <c r="K40" s="49">
        <v>4286.5</v>
      </c>
      <c r="L40" s="78">
        <f t="shared" si="0"/>
        <v>30.61785714285714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2" t="s">
        <v>83</v>
      </c>
      <c r="I41" s="46" t="s">
        <v>84</v>
      </c>
      <c r="J41" s="41">
        <v>311</v>
      </c>
      <c r="K41" s="68"/>
      <c r="L41" s="78">
        <f t="shared" si="0"/>
        <v>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2" t="s">
        <v>86</v>
      </c>
      <c r="I42" s="46" t="s">
        <v>87</v>
      </c>
      <c r="J42" s="41">
        <v>2904</v>
      </c>
      <c r="K42" s="68"/>
      <c r="L42" s="78">
        <f t="shared" si="0"/>
        <v>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2" t="s">
        <v>89</v>
      </c>
      <c r="I43" s="46"/>
      <c r="J43" s="41">
        <v>2575</v>
      </c>
      <c r="K43" s="68"/>
      <c r="L43" s="78">
        <f t="shared" si="0"/>
        <v>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2" t="s">
        <v>91</v>
      </c>
      <c r="I44" s="46" t="s">
        <v>92</v>
      </c>
      <c r="J44" s="41">
        <v>3218</v>
      </c>
      <c r="K44" s="68"/>
      <c r="L44" s="78">
        <f t="shared" si="0"/>
        <v>0</v>
      </c>
    </row>
    <row r="45" spans="1:12" s="24" customFormat="1" ht="25.5" x14ac:dyDescent="0.2">
      <c r="A45" s="22" t="s">
        <v>93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94</v>
      </c>
      <c r="I45" s="53" t="s">
        <v>95</v>
      </c>
      <c r="J45" s="40">
        <v>50</v>
      </c>
      <c r="K45" s="49">
        <v>24.2</v>
      </c>
      <c r="L45" s="78">
        <f t="shared" si="0"/>
        <v>48.4</v>
      </c>
    </row>
    <row r="46" spans="1:12" ht="26.25" hidden="1" x14ac:dyDescent="0.25">
      <c r="A46" s="1" t="s">
        <v>96</v>
      </c>
      <c r="B46" s="1" t="s">
        <v>53</v>
      </c>
      <c r="C46" s="1" t="s">
        <v>24</v>
      </c>
      <c r="D46" s="1" t="s">
        <v>97</v>
      </c>
      <c r="E46" s="2">
        <v>0</v>
      </c>
      <c r="F46" s="2"/>
      <c r="G46" s="2"/>
      <c r="H46" s="42" t="s">
        <v>98</v>
      </c>
      <c r="I46" s="46" t="s">
        <v>99</v>
      </c>
      <c r="J46" s="41">
        <v>41</v>
      </c>
      <c r="K46" s="68"/>
      <c r="L46" s="78">
        <f t="shared" si="0"/>
        <v>0</v>
      </c>
    </row>
    <row r="47" spans="1:12" s="24" customFormat="1" ht="25.5" x14ac:dyDescent="0.2">
      <c r="A47" s="22" t="s">
        <v>100</v>
      </c>
      <c r="B47" s="22" t="s">
        <v>23</v>
      </c>
      <c r="C47" s="22" t="s">
        <v>24</v>
      </c>
      <c r="D47" s="22" t="s">
        <v>25</v>
      </c>
      <c r="E47" s="23">
        <v>0</v>
      </c>
      <c r="F47" s="23"/>
      <c r="G47" s="23"/>
      <c r="H47" s="52" t="s">
        <v>101</v>
      </c>
      <c r="I47" s="53" t="s">
        <v>102</v>
      </c>
      <c r="J47" s="40">
        <f>J48+J49+J50</f>
        <v>6932</v>
      </c>
      <c r="K47" s="49">
        <v>787.8</v>
      </c>
      <c r="L47" s="78">
        <f t="shared" si="0"/>
        <v>11.364685516445469</v>
      </c>
    </row>
    <row r="48" spans="1:12" ht="77.25" x14ac:dyDescent="0.25">
      <c r="A48" s="1" t="s">
        <v>103</v>
      </c>
      <c r="B48" s="1" t="s">
        <v>72</v>
      </c>
      <c r="C48" s="1" t="s">
        <v>24</v>
      </c>
      <c r="D48" s="1" t="s">
        <v>104</v>
      </c>
      <c r="E48" s="2">
        <v>0</v>
      </c>
      <c r="F48" s="2"/>
      <c r="G48" s="2"/>
      <c r="H48" s="42" t="s">
        <v>147</v>
      </c>
      <c r="I48" s="46" t="s">
        <v>161</v>
      </c>
      <c r="J48" s="41">
        <v>2278</v>
      </c>
      <c r="K48" s="68">
        <v>0</v>
      </c>
      <c r="L48" s="78">
        <f t="shared" si="0"/>
        <v>0</v>
      </c>
    </row>
    <row r="49" spans="1:12" ht="39" x14ac:dyDescent="0.25">
      <c r="A49" s="1" t="s">
        <v>105</v>
      </c>
      <c r="B49" s="1" t="s">
        <v>72</v>
      </c>
      <c r="C49" s="1" t="s">
        <v>24</v>
      </c>
      <c r="D49" s="1" t="s">
        <v>106</v>
      </c>
      <c r="E49" s="2">
        <v>0</v>
      </c>
      <c r="F49" s="2"/>
      <c r="G49" s="2"/>
      <c r="H49" s="42" t="s">
        <v>149</v>
      </c>
      <c r="I49" s="46" t="s">
        <v>148</v>
      </c>
      <c r="J49" s="41">
        <v>4454</v>
      </c>
      <c r="K49" s="68">
        <v>638.79999999999995</v>
      </c>
      <c r="L49" s="78">
        <f t="shared" si="0"/>
        <v>14.342164346654693</v>
      </c>
    </row>
    <row r="50" spans="1:12" ht="77.25" x14ac:dyDescent="0.25">
      <c r="A50" s="1" t="s">
        <v>107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2" t="s">
        <v>150</v>
      </c>
      <c r="I50" s="46" t="s">
        <v>162</v>
      </c>
      <c r="J50" s="41">
        <v>200</v>
      </c>
      <c r="K50" s="68">
        <v>149</v>
      </c>
      <c r="L50" s="78">
        <f t="shared" si="0"/>
        <v>74.5</v>
      </c>
    </row>
    <row r="51" spans="1:12" s="24" customFormat="1" ht="14.25" x14ac:dyDescent="0.2">
      <c r="A51" s="22" t="s">
        <v>108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2" t="s">
        <v>109</v>
      </c>
      <c r="I51" s="53" t="s">
        <v>110</v>
      </c>
      <c r="J51" s="40">
        <v>2000</v>
      </c>
      <c r="K51" s="49">
        <v>109.8</v>
      </c>
      <c r="L51" s="78">
        <f t="shared" si="0"/>
        <v>5.4899999999999993</v>
      </c>
    </row>
    <row r="52" spans="1:12" ht="90" hidden="1" x14ac:dyDescent="0.25">
      <c r="A52" s="1" t="s">
        <v>111</v>
      </c>
      <c r="B52" s="1" t="s">
        <v>72</v>
      </c>
      <c r="C52" s="1" t="s">
        <v>24</v>
      </c>
      <c r="D52" s="1" t="s">
        <v>112</v>
      </c>
      <c r="E52" s="2">
        <v>0</v>
      </c>
      <c r="F52" s="2"/>
      <c r="G52" s="2"/>
      <c r="H52" s="42" t="s">
        <v>151</v>
      </c>
      <c r="I52" s="54" t="s">
        <v>152</v>
      </c>
      <c r="J52" s="41">
        <v>2000</v>
      </c>
      <c r="K52" s="68"/>
      <c r="L52" s="78">
        <f t="shared" si="0"/>
        <v>0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214</v>
      </c>
      <c r="I53" s="69" t="s">
        <v>209</v>
      </c>
      <c r="J53" s="41">
        <v>0</v>
      </c>
      <c r="K53" s="68">
        <v>-147.5</v>
      </c>
      <c r="L53" s="78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216</v>
      </c>
      <c r="I54" s="69" t="s">
        <v>213</v>
      </c>
      <c r="J54" s="40">
        <v>0</v>
      </c>
      <c r="K54" s="72">
        <v>-1131</v>
      </c>
      <c r="L54" s="78"/>
    </row>
    <row r="55" spans="1:12" ht="24.75" x14ac:dyDescent="0.25">
      <c r="A55" s="1"/>
      <c r="B55" s="1"/>
      <c r="C55" s="1"/>
      <c r="D55" s="1"/>
      <c r="E55" s="2"/>
      <c r="F55" s="2"/>
      <c r="G55" s="2"/>
      <c r="H55" s="42" t="s">
        <v>215</v>
      </c>
      <c r="I55" s="70" t="s">
        <v>210</v>
      </c>
      <c r="J55" s="41">
        <v>0</v>
      </c>
      <c r="K55" s="71">
        <v>-1131</v>
      </c>
      <c r="L55" s="78"/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218</v>
      </c>
      <c r="I56" s="69" t="s">
        <v>212</v>
      </c>
      <c r="J56" s="40">
        <v>0</v>
      </c>
      <c r="K56" s="72">
        <v>983.5</v>
      </c>
      <c r="L56" s="78"/>
    </row>
    <row r="57" spans="1:12" ht="24.75" x14ac:dyDescent="0.25">
      <c r="A57" s="1"/>
      <c r="B57" s="1"/>
      <c r="C57" s="1"/>
      <c r="D57" s="1"/>
      <c r="E57" s="2"/>
      <c r="F57" s="2"/>
      <c r="G57" s="2"/>
      <c r="H57" s="42" t="s">
        <v>217</v>
      </c>
      <c r="I57" s="70" t="s">
        <v>211</v>
      </c>
      <c r="J57" s="41">
        <v>0</v>
      </c>
      <c r="K57" s="71">
        <v>983.5</v>
      </c>
      <c r="L57" s="78"/>
    </row>
    <row r="58" spans="1:12" s="24" customFormat="1" ht="14.25" x14ac:dyDescent="0.2">
      <c r="A58" s="22" t="s">
        <v>113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2" t="s">
        <v>114</v>
      </c>
      <c r="I58" s="53" t="s">
        <v>115</v>
      </c>
      <c r="J58" s="57">
        <v>580478.4</v>
      </c>
      <c r="K58" s="66">
        <f>K60+K63+K71+K79+K83+K86+K88</f>
        <v>135702.30000000002</v>
      </c>
      <c r="L58" s="78">
        <f t="shared" si="0"/>
        <v>23.377665732264973</v>
      </c>
    </row>
    <row r="59" spans="1:12" s="24" customFormat="1" ht="25.5" x14ac:dyDescent="0.2">
      <c r="A59" s="22" t="s">
        <v>116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2" t="s">
        <v>117</v>
      </c>
      <c r="I59" s="53" t="s">
        <v>118</v>
      </c>
      <c r="J59" s="40">
        <v>579534.80000000005</v>
      </c>
      <c r="K59" s="66">
        <f>K60+K63++K71+K79</f>
        <v>125158.30000000002</v>
      </c>
      <c r="L59" s="78">
        <f t="shared" si="0"/>
        <v>21.596338994655714</v>
      </c>
    </row>
    <row r="60" spans="1:12" s="24" customFormat="1" ht="25.5" x14ac:dyDescent="0.2">
      <c r="A60" s="22"/>
      <c r="B60" s="22"/>
      <c r="C60" s="22"/>
      <c r="D60" s="22"/>
      <c r="E60" s="23"/>
      <c r="F60" s="23"/>
      <c r="G60" s="23"/>
      <c r="H60" s="52" t="s">
        <v>220</v>
      </c>
      <c r="I60" s="53" t="s">
        <v>219</v>
      </c>
      <c r="J60" s="40">
        <v>56288.2</v>
      </c>
      <c r="K60" s="49">
        <v>14879.8</v>
      </c>
      <c r="L60" s="78">
        <f t="shared" si="0"/>
        <v>26.435025458266566</v>
      </c>
    </row>
    <row r="61" spans="1:12" ht="21.75" customHeight="1" x14ac:dyDescent="0.25">
      <c r="A61" s="1" t="s">
        <v>119</v>
      </c>
      <c r="B61" s="1" t="s">
        <v>72</v>
      </c>
      <c r="C61" s="1" t="s">
        <v>24</v>
      </c>
      <c r="D61" s="1" t="s">
        <v>120</v>
      </c>
      <c r="E61" s="2">
        <v>0</v>
      </c>
      <c r="F61" s="2"/>
      <c r="G61" s="2"/>
      <c r="H61" s="42" t="s">
        <v>145</v>
      </c>
      <c r="I61" s="46" t="s">
        <v>121</v>
      </c>
      <c r="J61" s="41">
        <v>53889</v>
      </c>
      <c r="K61" s="71">
        <v>13473</v>
      </c>
      <c r="L61" s="78">
        <f t="shared" si="0"/>
        <v>25.001391749707729</v>
      </c>
    </row>
    <row r="62" spans="1:12" ht="26.25" customHeight="1" x14ac:dyDescent="0.25">
      <c r="A62" s="1" t="s">
        <v>119</v>
      </c>
      <c r="B62" s="1" t="s">
        <v>53</v>
      </c>
      <c r="C62" s="1" t="s">
        <v>24</v>
      </c>
      <c r="D62" s="1" t="s">
        <v>120</v>
      </c>
      <c r="E62" s="2">
        <v>0</v>
      </c>
      <c r="F62" s="2"/>
      <c r="G62" s="2"/>
      <c r="H62" s="42" t="s">
        <v>146</v>
      </c>
      <c r="I62" s="46" t="s">
        <v>166</v>
      </c>
      <c r="J62" s="41">
        <v>2399.1999999999998</v>
      </c>
      <c r="K62" s="68">
        <v>1406.8</v>
      </c>
      <c r="L62" s="78">
        <f t="shared" si="0"/>
        <v>58.636212070690227</v>
      </c>
    </row>
    <row r="63" spans="1:12" ht="26.25" customHeight="1" x14ac:dyDescent="0.25">
      <c r="A63" s="1"/>
      <c r="B63" s="1"/>
      <c r="C63" s="1"/>
      <c r="D63" s="1"/>
      <c r="E63" s="2"/>
      <c r="F63" s="2"/>
      <c r="G63" s="2"/>
      <c r="H63" s="52" t="s">
        <v>222</v>
      </c>
      <c r="I63" s="53" t="s">
        <v>221</v>
      </c>
      <c r="J63" s="40">
        <v>166732.4</v>
      </c>
      <c r="K63" s="73">
        <v>9618.6</v>
      </c>
      <c r="L63" s="78">
        <f t="shared" si="0"/>
        <v>5.7688847518538688</v>
      </c>
    </row>
    <row r="64" spans="1:12" ht="40.5" customHeight="1" x14ac:dyDescent="0.25">
      <c r="A64" s="1" t="s">
        <v>122</v>
      </c>
      <c r="B64" s="1" t="s">
        <v>72</v>
      </c>
      <c r="C64" s="1" t="s">
        <v>24</v>
      </c>
      <c r="D64" s="1" t="s">
        <v>120</v>
      </c>
      <c r="E64" s="2">
        <v>0</v>
      </c>
      <c r="F64" s="2"/>
      <c r="G64" s="2"/>
      <c r="H64" s="43" t="s">
        <v>175</v>
      </c>
      <c r="I64" s="47" t="s">
        <v>171</v>
      </c>
      <c r="J64" s="41">
        <v>132835</v>
      </c>
      <c r="K64" s="71">
        <v>5000</v>
      </c>
      <c r="L64" s="78">
        <f t="shared" si="0"/>
        <v>3.7640682049158727</v>
      </c>
    </row>
    <row r="65" spans="1:12" ht="44.25" customHeight="1" x14ac:dyDescent="0.25">
      <c r="A65" s="1"/>
      <c r="B65" s="1"/>
      <c r="C65" s="1"/>
      <c r="D65" s="1"/>
      <c r="E65" s="2"/>
      <c r="F65" s="2"/>
      <c r="G65" s="2"/>
      <c r="H65" s="43" t="s">
        <v>176</v>
      </c>
      <c r="I65" s="48" t="s">
        <v>172</v>
      </c>
      <c r="J65" s="41">
        <v>845.1</v>
      </c>
      <c r="K65" s="68">
        <v>0</v>
      </c>
      <c r="L65" s="78">
        <f t="shared" si="0"/>
        <v>0</v>
      </c>
    </row>
    <row r="66" spans="1:12" ht="66.75" customHeight="1" x14ac:dyDescent="0.25">
      <c r="A66" s="1" t="s">
        <v>123</v>
      </c>
      <c r="B66" s="1" t="s">
        <v>72</v>
      </c>
      <c r="C66" s="1" t="s">
        <v>24</v>
      </c>
      <c r="D66" s="1" t="s">
        <v>120</v>
      </c>
      <c r="E66" s="2">
        <v>0</v>
      </c>
      <c r="F66" s="2"/>
      <c r="G66" s="2"/>
      <c r="H66" s="43" t="s">
        <v>184</v>
      </c>
      <c r="I66" s="48" t="s">
        <v>183</v>
      </c>
      <c r="J66" s="41">
        <v>14074.6</v>
      </c>
      <c r="K66" s="68">
        <v>2749.7</v>
      </c>
      <c r="L66" s="78">
        <f t="shared" si="0"/>
        <v>19.53661205291802</v>
      </c>
    </row>
    <row r="67" spans="1:12" ht="53.25" customHeight="1" x14ac:dyDescent="0.25">
      <c r="A67" s="1"/>
      <c r="B67" s="1"/>
      <c r="C67" s="1"/>
      <c r="D67" s="1"/>
      <c r="E67" s="2"/>
      <c r="F67" s="2"/>
      <c r="G67" s="2"/>
      <c r="H67" s="43" t="s">
        <v>185</v>
      </c>
      <c r="I67" s="46" t="s">
        <v>193</v>
      </c>
      <c r="J67" s="41">
        <v>1300</v>
      </c>
      <c r="K67" s="68">
        <v>0</v>
      </c>
      <c r="L67" s="78">
        <f t="shared" si="0"/>
        <v>0</v>
      </c>
    </row>
    <row r="68" spans="1:12" ht="26.25" x14ac:dyDescent="0.25">
      <c r="A68" s="1" t="s">
        <v>124</v>
      </c>
      <c r="B68" s="1" t="s">
        <v>53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186</v>
      </c>
      <c r="I68" s="46" t="s">
        <v>194</v>
      </c>
      <c r="J68" s="41">
        <v>82.9</v>
      </c>
      <c r="K68" s="68">
        <v>0</v>
      </c>
      <c r="L68" s="78">
        <f t="shared" si="0"/>
        <v>0</v>
      </c>
    </row>
    <row r="69" spans="1:12" ht="26.25" x14ac:dyDescent="0.25">
      <c r="A69" s="1" t="s">
        <v>125</v>
      </c>
      <c r="B69" s="1" t="s">
        <v>72</v>
      </c>
      <c r="C69" s="1" t="s">
        <v>24</v>
      </c>
      <c r="D69" s="1" t="s">
        <v>120</v>
      </c>
      <c r="E69" s="2">
        <v>0</v>
      </c>
      <c r="F69" s="2"/>
      <c r="G69" s="2"/>
      <c r="H69" s="42" t="s">
        <v>164</v>
      </c>
      <c r="I69" s="46" t="s">
        <v>165</v>
      </c>
      <c r="J69" s="41">
        <v>2983.9318800000001</v>
      </c>
      <c r="K69" s="68">
        <v>0</v>
      </c>
      <c r="L69" s="78">
        <f t="shared" si="0"/>
        <v>0</v>
      </c>
    </row>
    <row r="70" spans="1:12" ht="24.75" customHeight="1" x14ac:dyDescent="0.25">
      <c r="A70" s="1" t="s">
        <v>126</v>
      </c>
      <c r="B70" s="1" t="s">
        <v>72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174</v>
      </c>
      <c r="I70" s="48" t="s">
        <v>173</v>
      </c>
      <c r="J70" s="41">
        <v>14610.9</v>
      </c>
      <c r="K70" s="68">
        <v>1868.9</v>
      </c>
      <c r="L70" s="78">
        <f t="shared" si="0"/>
        <v>12.791135385226099</v>
      </c>
    </row>
    <row r="71" spans="1:12" ht="39" customHeight="1" x14ac:dyDescent="0.25">
      <c r="A71" s="1"/>
      <c r="B71" s="1"/>
      <c r="C71" s="1"/>
      <c r="D71" s="1"/>
      <c r="E71" s="2"/>
      <c r="F71" s="2"/>
      <c r="G71" s="2"/>
      <c r="H71" s="75" t="s">
        <v>224</v>
      </c>
      <c r="I71" s="74" t="s">
        <v>223</v>
      </c>
      <c r="J71" s="40">
        <v>281383.5</v>
      </c>
      <c r="K71" s="73">
        <v>78735.8</v>
      </c>
      <c r="L71" s="78">
        <f t="shared" si="0"/>
        <v>27.981669145490052</v>
      </c>
    </row>
    <row r="72" spans="1:12" ht="36.75" customHeight="1" x14ac:dyDescent="0.25">
      <c r="A72" s="1" t="s">
        <v>127</v>
      </c>
      <c r="B72" s="1" t="s">
        <v>53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181</v>
      </c>
      <c r="I72" s="48" t="s">
        <v>177</v>
      </c>
      <c r="J72" s="41">
        <v>277433.5</v>
      </c>
      <c r="K72" s="68">
        <v>77903.3</v>
      </c>
      <c r="L72" s="78">
        <f t="shared" si="0"/>
        <v>28.079990340027432</v>
      </c>
    </row>
    <row r="73" spans="1:12" ht="59.25" customHeight="1" x14ac:dyDescent="0.25">
      <c r="A73" s="1" t="s">
        <v>128</v>
      </c>
      <c r="B73" s="1" t="s">
        <v>72</v>
      </c>
      <c r="C73" s="1" t="s">
        <v>24</v>
      </c>
      <c r="D73" s="1" t="s">
        <v>120</v>
      </c>
      <c r="E73" s="2">
        <v>0</v>
      </c>
      <c r="F73" s="2"/>
      <c r="G73" s="2"/>
      <c r="H73" s="43" t="s">
        <v>182</v>
      </c>
      <c r="I73" s="48" t="s">
        <v>178</v>
      </c>
      <c r="J73" s="41">
        <v>1001.1</v>
      </c>
      <c r="K73" s="71">
        <v>302</v>
      </c>
      <c r="L73" s="78">
        <f t="shared" si="0"/>
        <v>30.166816501847965</v>
      </c>
    </row>
    <row r="74" spans="1:12" ht="40.5" customHeight="1" x14ac:dyDescent="0.25">
      <c r="A74" s="1" t="s">
        <v>129</v>
      </c>
      <c r="B74" s="1" t="s">
        <v>72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167</v>
      </c>
      <c r="I74" s="46" t="s">
        <v>168</v>
      </c>
      <c r="J74" s="41">
        <v>1381.9</v>
      </c>
      <c r="K74" s="68">
        <v>236.5</v>
      </c>
      <c r="L74" s="78">
        <f t="shared" si="0"/>
        <v>17.114118242998767</v>
      </c>
    </row>
    <row r="75" spans="1:12" ht="51.75" hidden="1" x14ac:dyDescent="0.25">
      <c r="A75" s="25"/>
      <c r="B75" s="25"/>
      <c r="C75" s="25"/>
      <c r="D75" s="25"/>
      <c r="E75" s="26"/>
      <c r="F75" s="27"/>
      <c r="G75" s="27"/>
      <c r="H75" s="42" t="s">
        <v>169</v>
      </c>
      <c r="I75" s="46" t="s">
        <v>170</v>
      </c>
      <c r="J75" s="55">
        <v>100</v>
      </c>
      <c r="K75" s="68"/>
      <c r="L75" s="78">
        <f t="shared" si="0"/>
        <v>0</v>
      </c>
    </row>
    <row r="76" spans="1:12" ht="51.75" hidden="1" x14ac:dyDescent="0.25">
      <c r="A76" s="25"/>
      <c r="B76" s="25"/>
      <c r="C76" s="25"/>
      <c r="D76" s="25"/>
      <c r="E76" s="26"/>
      <c r="F76" s="27"/>
      <c r="G76" s="27"/>
      <c r="H76" s="44" t="s">
        <v>180</v>
      </c>
      <c r="I76" s="48" t="s">
        <v>179</v>
      </c>
      <c r="J76" s="55">
        <v>1467</v>
      </c>
      <c r="K76" s="68"/>
      <c r="L76" s="78">
        <f t="shared" si="0"/>
        <v>0</v>
      </c>
    </row>
    <row r="77" spans="1:12" ht="51.75" x14ac:dyDescent="0.25">
      <c r="A77" s="25"/>
      <c r="B77" s="25"/>
      <c r="C77" s="25"/>
      <c r="D77" s="25"/>
      <c r="E77" s="26"/>
      <c r="F77" s="27"/>
      <c r="G77" s="27"/>
      <c r="H77" s="42" t="s">
        <v>169</v>
      </c>
      <c r="I77" s="46" t="s">
        <v>170</v>
      </c>
      <c r="J77" s="56">
        <v>100</v>
      </c>
      <c r="K77" s="71">
        <v>69</v>
      </c>
      <c r="L77" s="78">
        <f t="shared" si="0"/>
        <v>69</v>
      </c>
    </row>
    <row r="78" spans="1:12" ht="40.5" customHeight="1" x14ac:dyDescent="0.25">
      <c r="A78" s="25"/>
      <c r="B78" s="25"/>
      <c r="C78" s="25"/>
      <c r="D78" s="25"/>
      <c r="E78" s="26"/>
      <c r="F78" s="27"/>
      <c r="G78" s="27"/>
      <c r="H78" s="44" t="s">
        <v>180</v>
      </c>
      <c r="I78" s="48" t="s">
        <v>179</v>
      </c>
      <c r="J78" s="56">
        <v>1467</v>
      </c>
      <c r="K78" s="71">
        <v>225</v>
      </c>
      <c r="L78" s="78">
        <f t="shared" si="0"/>
        <v>15.337423312883436</v>
      </c>
    </row>
    <row r="79" spans="1:12" ht="16.5" customHeight="1" x14ac:dyDescent="0.25">
      <c r="A79" s="25"/>
      <c r="B79" s="25"/>
      <c r="C79" s="25"/>
      <c r="D79" s="25"/>
      <c r="E79" s="26"/>
      <c r="F79" s="27"/>
      <c r="G79" s="27"/>
      <c r="H79" s="76" t="s">
        <v>226</v>
      </c>
      <c r="I79" s="74" t="s">
        <v>225</v>
      </c>
      <c r="J79" s="77">
        <v>75130.600000000006</v>
      </c>
      <c r="K79" s="72">
        <v>21924.1</v>
      </c>
      <c r="L79" s="78">
        <f t="shared" si="0"/>
        <v>29.18131892996994</v>
      </c>
    </row>
    <row r="80" spans="1:12" ht="53.25" customHeight="1" x14ac:dyDescent="0.25">
      <c r="H80" s="44" t="s">
        <v>187</v>
      </c>
      <c r="I80" s="46" t="s">
        <v>195</v>
      </c>
      <c r="J80" s="58">
        <v>41793</v>
      </c>
      <c r="K80" s="68">
        <v>12427.3</v>
      </c>
      <c r="L80" s="78">
        <f t="shared" si="0"/>
        <v>29.735362381260018</v>
      </c>
    </row>
    <row r="81" spans="8:12" ht="64.5" x14ac:dyDescent="0.25">
      <c r="H81" s="44" t="s">
        <v>188</v>
      </c>
      <c r="I81" s="46" t="s">
        <v>196</v>
      </c>
      <c r="J81" s="58">
        <v>16507.400000000001</v>
      </c>
      <c r="K81" s="68">
        <v>4222.3999999999996</v>
      </c>
      <c r="L81" s="78">
        <f t="shared" si="0"/>
        <v>25.578831312017634</v>
      </c>
    </row>
    <row r="82" spans="8:12" ht="26.25" x14ac:dyDescent="0.25">
      <c r="H82" s="44" t="s">
        <v>189</v>
      </c>
      <c r="I82" s="46" t="s">
        <v>197</v>
      </c>
      <c r="J82" s="58">
        <v>16830.2</v>
      </c>
      <c r="K82" s="68">
        <v>5274.5</v>
      </c>
      <c r="L82" s="78">
        <f t="shared" si="0"/>
        <v>31.339496856840675</v>
      </c>
    </row>
    <row r="83" spans="8:12" ht="15" x14ac:dyDescent="0.25">
      <c r="H83" s="44" t="s">
        <v>190</v>
      </c>
      <c r="I83" s="53" t="s">
        <v>198</v>
      </c>
      <c r="J83" s="59">
        <f>J84+J85</f>
        <v>943.7</v>
      </c>
      <c r="K83" s="73">
        <v>719.7</v>
      </c>
      <c r="L83" s="78">
        <f t="shared" si="0"/>
        <v>76.263643106919574</v>
      </c>
    </row>
    <row r="84" spans="8:12" ht="26.25" x14ac:dyDescent="0.25">
      <c r="H84" s="44" t="s">
        <v>191</v>
      </c>
      <c r="I84" s="46" t="s">
        <v>199</v>
      </c>
      <c r="J84" s="58">
        <v>900</v>
      </c>
      <c r="K84" s="68">
        <v>700</v>
      </c>
      <c r="L84" s="78">
        <f t="shared" si="0"/>
        <v>77.777777777777786</v>
      </c>
    </row>
    <row r="85" spans="8:12" ht="39" x14ac:dyDescent="0.25">
      <c r="H85" s="44" t="s">
        <v>192</v>
      </c>
      <c r="I85" s="46" t="s">
        <v>200</v>
      </c>
      <c r="J85" s="58">
        <v>43.7</v>
      </c>
      <c r="K85" s="68">
        <v>19.7</v>
      </c>
      <c r="L85" s="78">
        <f t="shared" si="0"/>
        <v>45.08009153318077</v>
      </c>
    </row>
    <row r="86" spans="8:12" ht="84.75" x14ac:dyDescent="0.25">
      <c r="H86" s="76" t="s">
        <v>232</v>
      </c>
      <c r="I86" s="79" t="s">
        <v>227</v>
      </c>
      <c r="J86" s="59">
        <v>0</v>
      </c>
      <c r="K86" s="73">
        <v>12036.8</v>
      </c>
      <c r="L86" s="78"/>
    </row>
    <row r="87" spans="8:12" ht="48.75" x14ac:dyDescent="0.25">
      <c r="H87" s="44" t="s">
        <v>231</v>
      </c>
      <c r="I87" s="70" t="s">
        <v>228</v>
      </c>
      <c r="J87" s="58">
        <v>0</v>
      </c>
      <c r="K87" s="68">
        <v>12036.8</v>
      </c>
      <c r="L87" s="78"/>
    </row>
    <row r="88" spans="8:12" ht="36.75" x14ac:dyDescent="0.25">
      <c r="H88" s="76" t="s">
        <v>233</v>
      </c>
      <c r="I88" s="80" t="s">
        <v>229</v>
      </c>
      <c r="J88" s="59">
        <v>0</v>
      </c>
      <c r="K88" s="73">
        <v>-2212.5</v>
      </c>
      <c r="L88" s="78"/>
    </row>
    <row r="89" spans="8:12" ht="36.75" x14ac:dyDescent="0.25">
      <c r="H89" s="44" t="s">
        <v>234</v>
      </c>
      <c r="I89" s="70" t="s">
        <v>230</v>
      </c>
      <c r="J89" s="58">
        <v>0</v>
      </c>
      <c r="K89" s="68">
        <v>-2212.5</v>
      </c>
      <c r="L89" s="78"/>
    </row>
    <row r="90" spans="8:12" ht="15" x14ac:dyDescent="0.25">
      <c r="H90" s="45"/>
      <c r="I90" s="49" t="s">
        <v>130</v>
      </c>
      <c r="J90" s="59">
        <f>J18+J58</f>
        <v>896826.4</v>
      </c>
      <c r="K90" s="73">
        <f>K18+K58</f>
        <v>206053.10000000003</v>
      </c>
      <c r="L90" s="78">
        <f t="shared" ref="L90:L92" si="1">K90/J90*100</f>
        <v>22.975806689009161</v>
      </c>
    </row>
    <row r="91" spans="8:12" ht="15" x14ac:dyDescent="0.25">
      <c r="H91" s="45"/>
      <c r="I91" s="49" t="s">
        <v>131</v>
      </c>
      <c r="J91" s="58">
        <f>J90-J92</f>
        <v>-35990.099999999977</v>
      </c>
      <c r="K91" s="68">
        <f>K90-K92</f>
        <v>-11291.099999999977</v>
      </c>
      <c r="L91" s="68"/>
    </row>
    <row r="92" spans="8:12" ht="15" x14ac:dyDescent="0.25">
      <c r="H92" s="45"/>
      <c r="I92" s="49" t="s">
        <v>132</v>
      </c>
      <c r="J92" s="59">
        <v>932816.5</v>
      </c>
      <c r="K92" s="73">
        <v>217344.2</v>
      </c>
      <c r="L92" s="78">
        <f t="shared" si="1"/>
        <v>23.299780825060452</v>
      </c>
    </row>
  </sheetData>
  <mergeCells count="11">
    <mergeCell ref="I3:L3"/>
    <mergeCell ref="I2:L2"/>
    <mergeCell ref="K13:K14"/>
    <mergeCell ref="L13:L14"/>
    <mergeCell ref="I6:L6"/>
    <mergeCell ref="I5:L5"/>
    <mergeCell ref="I4:L4"/>
    <mergeCell ref="H11:L11"/>
    <mergeCell ref="H13:H14"/>
    <mergeCell ref="I13:I14"/>
    <mergeCell ref="J13:J14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Comp12</cp:lastModifiedBy>
  <cp:lastPrinted>2021-12-17T06:40:28Z</cp:lastPrinted>
  <dcterms:created xsi:type="dcterms:W3CDTF">2020-11-15T17:15:43Z</dcterms:created>
  <dcterms:modified xsi:type="dcterms:W3CDTF">2022-08-03T06:57:37Z</dcterms:modified>
</cp:coreProperties>
</file>