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0115" windowHeight="748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57" i="1" l="1"/>
  <c r="K57" i="1"/>
  <c r="I57" i="1"/>
  <c r="L54" i="1"/>
  <c r="I54" i="1"/>
  <c r="I53" i="1"/>
  <c r="L55" i="1" l="1"/>
  <c r="H38" i="1"/>
  <c r="I55" i="1"/>
  <c r="I47" i="1"/>
  <c r="J56" i="1" l="1"/>
  <c r="L50" i="1"/>
  <c r="L47" i="1"/>
  <c r="L40" i="1" l="1"/>
  <c r="L19" i="1"/>
  <c r="L18" i="1"/>
  <c r="L17" i="1"/>
  <c r="I19" i="1"/>
  <c r="I18" i="1"/>
  <c r="I17" i="1"/>
  <c r="I50" i="1"/>
  <c r="I40" i="1"/>
  <c r="L31" i="1"/>
  <c r="I31" i="1"/>
  <c r="L27" i="1"/>
  <c r="I27" i="1"/>
  <c r="J16" i="1"/>
  <c r="L16" i="1" s="1"/>
  <c r="G16" i="1"/>
  <c r="I16" i="1" s="1"/>
  <c r="G8" i="1" l="1"/>
  <c r="G7" i="1" s="1"/>
  <c r="G56" i="1" s="1"/>
  <c r="L57" i="1"/>
  <c r="K7" i="1"/>
  <c r="L7" i="1" s="1"/>
  <c r="H7" i="1"/>
  <c r="L35" i="1"/>
  <c r="L34" i="1"/>
  <c r="L33" i="1"/>
  <c r="L32" i="1"/>
  <c r="L30" i="1"/>
  <c r="L29" i="1"/>
  <c r="L28" i="1"/>
  <c r="L26" i="1"/>
  <c r="L25" i="1"/>
  <c r="L24" i="1"/>
  <c r="L23" i="1"/>
  <c r="L22" i="1"/>
  <c r="L21" i="1"/>
  <c r="L20" i="1"/>
  <c r="L15" i="1"/>
  <c r="L14" i="1"/>
  <c r="L13" i="1"/>
  <c r="L12" i="1"/>
  <c r="L11" i="1"/>
  <c r="L10" i="1"/>
  <c r="L9" i="1"/>
  <c r="L8" i="1"/>
  <c r="I35" i="1"/>
  <c r="I34" i="1"/>
  <c r="I33" i="1"/>
  <c r="I32" i="1"/>
  <c r="I30" i="1"/>
  <c r="I29" i="1"/>
  <c r="I28" i="1"/>
  <c r="I26" i="1"/>
  <c r="I25" i="1"/>
  <c r="I24" i="1"/>
  <c r="I23" i="1"/>
  <c r="I22" i="1"/>
  <c r="I21" i="1"/>
  <c r="I20" i="1"/>
  <c r="I15" i="1"/>
  <c r="I14" i="1"/>
  <c r="I13" i="1"/>
  <c r="I12" i="1"/>
  <c r="I11" i="1"/>
  <c r="I10" i="1"/>
  <c r="I9" i="1"/>
  <c r="I8" i="1"/>
  <c r="L44" i="1"/>
  <c r="I44" i="1"/>
  <c r="L41" i="1"/>
  <c r="L42" i="1"/>
  <c r="L43" i="1"/>
  <c r="L45" i="1"/>
  <c r="L46" i="1"/>
  <c r="L48" i="1"/>
  <c r="L49" i="1"/>
  <c r="L51" i="1"/>
  <c r="L52" i="1"/>
  <c r="L39" i="1"/>
  <c r="I41" i="1"/>
  <c r="I42" i="1"/>
  <c r="I43" i="1"/>
  <c r="I45" i="1"/>
  <c r="I46" i="1"/>
  <c r="I48" i="1"/>
  <c r="I49" i="1"/>
  <c r="I51" i="1"/>
  <c r="I52" i="1"/>
  <c r="I39" i="1"/>
  <c r="F56" i="1"/>
  <c r="H37" i="1" l="1"/>
  <c r="H56" i="1" s="1"/>
  <c r="K6" i="1"/>
  <c r="L6" i="1" s="1"/>
  <c r="I7" i="1"/>
  <c r="L37" i="1"/>
  <c r="L56" i="1" s="1"/>
  <c r="K56" i="1"/>
  <c r="L38" i="1"/>
  <c r="I38" i="1" l="1"/>
  <c r="I37" i="1"/>
  <c r="I56" i="1" s="1"/>
  <c r="H6" i="1"/>
  <c r="F58" i="1" l="1"/>
  <c r="F57" i="1" s="1"/>
  <c r="I6" i="1"/>
</calcChain>
</file>

<file path=xl/sharedStrings.xml><?xml version="1.0" encoding="utf-8"?>
<sst xmlns="http://schemas.openxmlformats.org/spreadsheetml/2006/main" count="236" uniqueCount="120">
  <si>
    <t>Код БКД</t>
  </si>
  <si>
    <t>Наименование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</si>
  <si>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</si>
  <si>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</si>
  <si>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</si>
  <si>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</si>
  <si>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</si>
  <si>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</si>
  <si>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</si>
  <si>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</si>
  <si>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</si>
  <si>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</si>
  <si>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</si>
  <si>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</si>
  <si>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</si>
  <si>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</si>
  <si>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</si>
  <si>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</si>
  <si>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</si>
  <si>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</si>
  <si>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</si>
  <si>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</si>
  <si>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</si>
  <si>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</si>
  <si>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</si>
  <si>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</si>
  <si>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</si>
  <si>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</si>
  <si>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</si>
  <si>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</si>
  <si>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</si>
  <si>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</si>
  <si>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</si>
  <si>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</si>
  <si>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</si>
  <si>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</si>
  <si>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</si>
  <si>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</si>
  <si>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</si>
  <si>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</si>
  <si>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</si>
  <si>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</si>
  <si>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</si>
  <si>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</si>
  <si>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</si>
  <si>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11400000</t>
  </si>
  <si>
    <t>ДОХОДЫ ОТ ПРОДАЖИ МАТЕРИАЛЬНЫХ И НЕМАТЕРИАЛЬНЫХ АКТИВОВ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</si>
  <si>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</si>
  <si>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</si>
  <si>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</si>
  <si>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</si>
  <si>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</si>
  <si>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</si>
  <si>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</si>
  <si>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11690050</t>
  </si>
  <si>
    <t>140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</si>
  <si>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</si>
  <si>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</si>
  <si>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</si>
  <si>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</si>
  <si>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</si>
  <si>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</si>
  <si>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</si>
  <si>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</si>
  <si>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</si>
  <si>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</si>
  <si>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20225519</t>
  </si>
  <si>
    <t>Субсидия бюджетам муниципальных районов на поддержку отрасли культуры</t>
  </si>
  <si>
    <t>20229999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</si>
  <si>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</si>
  <si>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</si>
  <si>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</si>
  <si>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</si>
  <si>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</si>
  <si>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</si>
  <si>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</si>
  <si>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</si>
  <si>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ИТОГО ДОХОДОВ</t>
  </si>
  <si>
    <t>ДЕФИЦИТ</t>
  </si>
  <si>
    <t>БАЛАНС</t>
  </si>
  <si>
    <t>Налог на доходы физических лиц</t>
  </si>
  <si>
    <t>10102000</t>
  </si>
  <si>
    <t>10302230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</si>
  <si>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</si>
  <si>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20225304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</si>
  <si>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</si>
  <si>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Сумма на 2021 год</t>
  </si>
  <si>
    <t>Сумма на 2023 год</t>
  </si>
  <si>
    <t>Изменения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</si>
  <si>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</si>
  <si>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</si>
  <si>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</si>
  <si>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</si>
  <si>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1 06 00000 00 0000 000</t>
  </si>
  <si>
    <t>1 06 01030 14 0000 110</t>
  </si>
  <si>
    <t>1 06 06033 14 0000 110</t>
  </si>
  <si>
    <t>1 06 06043 14 0000 110</t>
  </si>
  <si>
    <t>1 11 05034 14 0000 120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</si>
  <si>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</si>
  <si>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1 13 00000 00 0000 000</t>
  </si>
  <si>
    <t>ДОХОДЫ ОТ ОКАЗАНИЯ ПЛАТНЫХ УСЛУГ(РАБОТ) И КОМПЕНСАЦИИ ЗАТРАТ ГОСУДАРСТВА</t>
  </si>
  <si>
    <t>Субсидии бюджетам на реализацию программ формирования современной городской среды</t>
  </si>
  <si>
    <t>2 02 25555 00 0000 150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</si>
  <si>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</si>
  <si>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2 02 35118 00 0000 150</t>
  </si>
  <si>
    <t>2  02 15002 14 0000 150</t>
  </si>
  <si>
    <t>20220299</t>
  </si>
  <si>
    <t>Субсидии бюджетам муниципальных округов на обеспечение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</si>
  <si>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20220302</t>
  </si>
  <si>
    <t>20249999</t>
  </si>
  <si>
    <t>Прочие межбюджетные трансферты, передаваемые бюджетам муниципальных округов</t>
  </si>
  <si>
    <t>Прочие субсидии бюджетам муниципальных округов</t>
  </si>
  <si>
    <t>Дотации бюджетам муниципальных округов на выравнивание бюджетной обеспеченности</t>
  </si>
  <si>
    <t xml:space="preserve">Анализ изменений доходов бюджета муниципального образования "Муниципальный округ Якшур-Бодьинский район Удмуртской Республики"на плановый период 2023 и 2024 годов </t>
  </si>
  <si>
    <t xml:space="preserve"> тыс. руб.</t>
  </si>
  <si>
    <t>Сумма на 2024 год</t>
  </si>
  <si>
    <t>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</si>
  <si>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</si>
  <si>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20245393</t>
  </si>
  <si>
    <t>20245303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</si>
</sst>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"/>
    <numFmt numFmtId="166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9" fontId="10" fillId="0" borderId="9">
      <alignment horizontal="center"/>
    </xf>
    <xf numFmtId="0" fontId="10" fillId="0" borderId="10">
      <alignment horizontal="left" wrapText="1" indent="2"/>
    </xf>
  </cellStyleXfs>
  <cellXfs count="49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shrinkToFit="1"/>
    </xf>
    <xf numFmtId="0" fontId="5" fillId="0" borderId="3" xfId="0" applyFont="1" applyFill="1" applyBorder="1" applyAlignment="1">
      <alignment shrinkToFit="1"/>
    </xf>
    <xf numFmtId="0" fontId="4" fillId="0" borderId="0" xfId="0" applyFont="1"/>
    <xf numFmtId="0" fontId="3" fillId="0" borderId="4" xfId="0" applyFont="1" applyBorder="1"/>
    <xf numFmtId="0" fontId="3" fillId="0" borderId="4" xfId="0" applyFont="1" applyBorder="1" applyAlignment="1">
      <alignment shrinkToFit="1"/>
    </xf>
    <xf numFmtId="0" fontId="3" fillId="0" borderId="3" xfId="0" applyFont="1" applyBorder="1" applyAlignment="1">
      <alignment shrinkToFit="1"/>
    </xf>
    <xf numFmtId="0" fontId="7" fillId="0" borderId="0" xfId="0" applyFont="1" applyFill="1" applyBorder="1" applyAlignment="1">
      <alignment horizontal="right" vertical="center" shrinkToFit="1"/>
    </xf>
    <xf numFmtId="165" fontId="1" fillId="0" borderId="4" xfId="0" applyNumberFormat="1" applyFont="1" applyBorder="1" applyAlignment="1">
      <alignment shrinkToFit="1"/>
    </xf>
    <xf numFmtId="166" fontId="4" fillId="0" borderId="1" xfId="0" applyNumberFormat="1" applyFont="1" applyFill="1" applyBorder="1" applyAlignment="1">
      <alignment shrinkToFit="1"/>
    </xf>
    <xf numFmtId="166" fontId="9" fillId="0" borderId="1" xfId="0" applyNumberFormat="1" applyFont="1" applyFill="1" applyBorder="1" applyAlignment="1">
      <alignment shrinkToFit="1"/>
    </xf>
    <xf numFmtId="164" fontId="3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6" fontId="4" fillId="0" borderId="4" xfId="0" applyNumberFormat="1" applyFont="1" applyBorder="1"/>
    <xf numFmtId="166" fontId="0" fillId="0" borderId="4" xfId="0" applyNumberFormat="1" applyBorder="1"/>
    <xf numFmtId="49" fontId="5" fillId="0" borderId="4" xfId="0" applyNumberFormat="1" applyFont="1" applyFill="1" applyBorder="1"/>
    <xf numFmtId="164" fontId="2" fillId="0" borderId="8" xfId="0" applyNumberFormat="1" applyFont="1" applyBorder="1" applyAlignment="1">
      <alignment wrapText="1"/>
    </xf>
    <xf numFmtId="166" fontId="3" fillId="0" borderId="4" xfId="0" applyNumberFormat="1" applyFont="1" applyBorder="1" applyAlignment="1">
      <alignment shrinkToFit="1"/>
    </xf>
    <xf numFmtId="0" fontId="1" fillId="0" borderId="3" xfId="0" applyFont="1" applyBorder="1" applyAlignment="1">
      <alignment shrinkToFit="1"/>
    </xf>
    <xf numFmtId="49" fontId="9" fillId="0" borderId="1" xfId="0" applyNumberFormat="1" applyFont="1" applyBorder="1"/>
    <xf numFmtId="49" fontId="9" fillId="0" borderId="2" xfId="0" applyNumberFormat="1" applyFont="1" applyBorder="1"/>
    <xf numFmtId="49" fontId="9" fillId="0" borderId="3" xfId="0" applyNumberFormat="1" applyFont="1" applyBorder="1"/>
    <xf numFmtId="0" fontId="11" fillId="0" borderId="0" xfId="2" applyNumberFormat="1" applyFont="1" applyBorder="1" applyAlignment="1" applyProtection="1">
      <alignment wrapText="1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</cellXfs>
  <cellStyles count="3">
    <cellStyle name="xl31" xfId="2"/>
    <cellStyle name="xl4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abSelected="1" topLeftCell="A2" workbookViewId="0">
      <selection activeCell="L59" sqref="L59"/>
    </sheetView>
  </sheetViews>
  <sheetFormatPr defaultRowHeight="15" x14ac:dyDescent="0.25"/>
  <cols>
    <col min="1" max="1" width="10.140625" style="11" bestFit="1" customWidth="1"/>
    <col min="2" max="2" width="3.28515625" style="11" customWidth="1"/>
    <col min="3" max="3" width="5.5703125" style="11" bestFit="1" customWidth="1"/>
    <col min="4" max="4" width="4.85546875" style="11" bestFit="1" customWidth="1"/>
    <col min="5" max="5" width="47.85546875" customWidth="1"/>
    <col min="6" max="6" width="14.85546875" hidden="1" customWidth="1"/>
    <col min="7" max="7" width="14.85546875" customWidth="1"/>
    <col min="8" max="12" width="14.85546875" style="6" customWidth="1"/>
  </cols>
  <sheetData>
    <row r="1" spans="1:12" ht="14.25" hidden="1" customHeight="1" x14ac:dyDescent="0.25">
      <c r="A1" s="1"/>
      <c r="B1" s="2"/>
      <c r="C1" s="2"/>
      <c r="D1" s="3"/>
      <c r="E1" s="4"/>
      <c r="F1" s="5"/>
      <c r="G1" s="5"/>
      <c r="H1" s="5"/>
      <c r="I1" s="5"/>
      <c r="J1" s="5"/>
      <c r="K1" s="5"/>
      <c r="L1" s="5"/>
    </row>
    <row r="2" spans="1:12" x14ac:dyDescent="0.25">
      <c r="A2" s="7"/>
      <c r="B2" s="7"/>
      <c r="C2" s="7"/>
      <c r="D2" s="7"/>
      <c r="E2" s="8"/>
      <c r="H2" s="9"/>
      <c r="L2" s="10"/>
    </row>
    <row r="3" spans="1:12" ht="33.75" customHeight="1" x14ac:dyDescent="0.25">
      <c r="A3" s="47" t="s">
        <v>113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2" x14ac:dyDescent="0.25">
      <c r="H4" s="12"/>
      <c r="L4" s="13" t="s">
        <v>114</v>
      </c>
    </row>
    <row r="5" spans="1:12" ht="39" customHeight="1" x14ac:dyDescent="0.25">
      <c r="A5" s="48" t="s">
        <v>0</v>
      </c>
      <c r="B5" s="48"/>
      <c r="C5" s="48"/>
      <c r="D5" s="48"/>
      <c r="E5" s="14" t="s">
        <v>1</v>
      </c>
      <c r="F5" s="15" t="s">
        <v>86</v>
      </c>
      <c r="G5" s="15" t="s">
        <v>87</v>
      </c>
      <c r="H5" s="16" t="s">
        <v>88</v>
      </c>
      <c r="I5" s="15" t="s">
        <v>87</v>
      </c>
      <c r="J5" s="17" t="s">
        <v>115</v>
      </c>
      <c r="K5" s="16" t="s">
        <v>88</v>
      </c>
      <c r="L5" s="17" t="s">
        <v>115</v>
      </c>
    </row>
    <row r="6" spans="1:12" s="24" customFormat="1" ht="17.25" hidden="1" customHeight="1" x14ac:dyDescent="0.2">
      <c r="A6" s="18" t="s">
        <v>2</v>
      </c>
      <c r="B6" s="19" t="s">
        <v>3</v>
      </c>
      <c r="C6" s="19" t="s">
        <v>4</v>
      </c>
      <c r="D6" s="20" t="s">
        <v>5</v>
      </c>
      <c r="E6" s="21"/>
      <c r="F6" s="22">
        <v>727751.3</v>
      </c>
      <c r="G6" s="22">
        <v>615426.30000000005</v>
      </c>
      <c r="H6" s="23">
        <f>H7+H37</f>
        <v>71091.199999999997</v>
      </c>
      <c r="I6" s="22">
        <f>G6+H6</f>
        <v>686517.5</v>
      </c>
      <c r="J6" s="22">
        <v>684736</v>
      </c>
      <c r="K6" s="23">
        <f>K7+K37</f>
        <v>50510.400000000001</v>
      </c>
      <c r="L6" s="22">
        <f>J6+K6</f>
        <v>735246.4</v>
      </c>
    </row>
    <row r="7" spans="1:12" s="24" customFormat="1" ht="14.25" x14ac:dyDescent="0.2">
      <c r="A7" s="18" t="s">
        <v>6</v>
      </c>
      <c r="B7" s="19" t="s">
        <v>3</v>
      </c>
      <c r="C7" s="19" t="s">
        <v>4</v>
      </c>
      <c r="D7" s="20" t="s">
        <v>5</v>
      </c>
      <c r="E7" s="21" t="s">
        <v>7</v>
      </c>
      <c r="F7" s="22">
        <v>244247</v>
      </c>
      <c r="G7" s="30">
        <f>G8+G10+G12+G16+G20+G22+G24+G30+G31+G32+G35</f>
        <v>324289</v>
      </c>
      <c r="H7" s="22">
        <f>H8+H10+H12+H20+H22+H24+H30+H32+H35</f>
        <v>0</v>
      </c>
      <c r="I7" s="22">
        <f>G7+H7</f>
        <v>324289</v>
      </c>
      <c r="J7" s="22">
        <v>333398</v>
      </c>
      <c r="K7" s="22">
        <f>K8+K10+K12+K20+K22+K24+K30+K32+K35</f>
        <v>0</v>
      </c>
      <c r="L7" s="22">
        <f>J7+K7</f>
        <v>333398</v>
      </c>
    </row>
    <row r="8" spans="1:12" s="24" customFormat="1" ht="14.25" x14ac:dyDescent="0.2">
      <c r="A8" s="18" t="s">
        <v>8</v>
      </c>
      <c r="B8" s="19" t="s">
        <v>3</v>
      </c>
      <c r="C8" s="19" t="s">
        <v>4</v>
      </c>
      <c r="D8" s="20" t="s">
        <v>5</v>
      </c>
      <c r="E8" s="21" t="s">
        <v>9</v>
      </c>
      <c r="F8" s="22">
        <v>181356</v>
      </c>
      <c r="G8" s="30">
        <f>G9</f>
        <v>221090</v>
      </c>
      <c r="H8" s="22"/>
      <c r="I8" s="22">
        <f t="shared" ref="I8:I35" si="0">G8+H8</f>
        <v>221090</v>
      </c>
      <c r="J8" s="30">
        <v>229900</v>
      </c>
      <c r="K8" s="22"/>
      <c r="L8" s="22">
        <f t="shared" ref="L8:L35" si="1">J8+K8</f>
        <v>229900</v>
      </c>
    </row>
    <row r="9" spans="1:12" x14ac:dyDescent="0.25">
      <c r="A9" s="1" t="s">
        <v>81</v>
      </c>
      <c r="B9" s="2" t="s">
        <v>10</v>
      </c>
      <c r="C9" s="2" t="s">
        <v>4</v>
      </c>
      <c r="D9" s="3" t="s">
        <v>11</v>
      </c>
      <c r="E9" s="4" t="s">
        <v>80</v>
      </c>
      <c r="F9" s="5">
        <v>181356</v>
      </c>
      <c r="G9" s="31">
        <v>221090</v>
      </c>
      <c r="H9" s="5"/>
      <c r="I9" s="5">
        <f t="shared" si="0"/>
        <v>221090</v>
      </c>
      <c r="J9" s="31">
        <v>229900</v>
      </c>
      <c r="K9" s="5"/>
      <c r="L9" s="5">
        <f t="shared" si="1"/>
        <v>229900</v>
      </c>
    </row>
    <row r="10" spans="1:12" s="24" customFormat="1" ht="36" x14ac:dyDescent="0.2">
      <c r="A10" s="18" t="s">
        <v>12</v>
      </c>
      <c r="B10" s="19" t="s">
        <v>3</v>
      </c>
      <c r="C10" s="19" t="s">
        <v>4</v>
      </c>
      <c r="D10" s="20" t="s">
        <v>5</v>
      </c>
      <c r="E10" s="21" t="s">
        <v>13</v>
      </c>
      <c r="F10" s="22">
        <v>30692</v>
      </c>
      <c r="G10" s="22">
        <v>32153</v>
      </c>
      <c r="H10" s="22"/>
      <c r="I10" s="22">
        <f t="shared" si="0"/>
        <v>32153</v>
      </c>
      <c r="J10" s="22">
        <v>32452</v>
      </c>
      <c r="K10" s="22"/>
      <c r="L10" s="22">
        <f t="shared" si="1"/>
        <v>32452</v>
      </c>
    </row>
    <row r="11" spans="1:12" ht="60.75" x14ac:dyDescent="0.25">
      <c r="A11" s="1" t="s">
        <v>82</v>
      </c>
      <c r="B11" s="2" t="s">
        <v>10</v>
      </c>
      <c r="C11" s="2" t="s">
        <v>4</v>
      </c>
      <c r="D11" s="3" t="s">
        <v>11</v>
      </c>
      <c r="E11" s="4" t="s">
        <v>83</v>
      </c>
      <c r="F11" s="5">
        <v>30692</v>
      </c>
      <c r="G11" s="5">
        <v>32153</v>
      </c>
      <c r="H11" s="5"/>
      <c r="I11" s="5">
        <f t="shared" si="0"/>
        <v>32153</v>
      </c>
      <c r="J11" s="5">
        <v>5150</v>
      </c>
      <c r="K11" s="5"/>
      <c r="L11" s="5">
        <f t="shared" si="1"/>
        <v>5150</v>
      </c>
    </row>
    <row r="12" spans="1:12" s="24" customFormat="1" ht="14.25" x14ac:dyDescent="0.2">
      <c r="A12" s="18" t="s">
        <v>14</v>
      </c>
      <c r="B12" s="19" t="s">
        <v>3</v>
      </c>
      <c r="C12" s="19" t="s">
        <v>4</v>
      </c>
      <c r="D12" s="20" t="s">
        <v>5</v>
      </c>
      <c r="E12" s="21" t="s">
        <v>15</v>
      </c>
      <c r="F12" s="22">
        <v>1957</v>
      </c>
      <c r="G12" s="22">
        <v>5150</v>
      </c>
      <c r="H12" s="22"/>
      <c r="I12" s="22">
        <f t="shared" si="0"/>
        <v>5150</v>
      </c>
      <c r="J12" s="22">
        <v>5150</v>
      </c>
      <c r="K12" s="22"/>
      <c r="L12" s="22">
        <f t="shared" si="1"/>
        <v>5150</v>
      </c>
    </row>
    <row r="13" spans="1:12" ht="24.75" x14ac:dyDescent="0.25">
      <c r="A13" s="1" t="s">
        <v>16</v>
      </c>
      <c r="B13" s="2" t="s">
        <v>17</v>
      </c>
      <c r="C13" s="2" t="s">
        <v>4</v>
      </c>
      <c r="D13" s="3" t="s">
        <v>11</v>
      </c>
      <c r="E13" s="4" t="s">
        <v>18</v>
      </c>
      <c r="F13" s="5">
        <v>1496</v>
      </c>
      <c r="G13" s="5">
        <v>800</v>
      </c>
      <c r="H13" s="5"/>
      <c r="I13" s="5">
        <f t="shared" si="0"/>
        <v>800</v>
      </c>
      <c r="J13" s="5">
        <v>800</v>
      </c>
      <c r="K13" s="5"/>
      <c r="L13" s="5">
        <f t="shared" si="1"/>
        <v>800</v>
      </c>
    </row>
    <row r="14" spans="1:12" x14ac:dyDescent="0.25">
      <c r="A14" s="1" t="s">
        <v>19</v>
      </c>
      <c r="B14" s="2" t="s">
        <v>10</v>
      </c>
      <c r="C14" s="2" t="s">
        <v>4</v>
      </c>
      <c r="D14" s="3" t="s">
        <v>11</v>
      </c>
      <c r="E14" s="4" t="s">
        <v>20</v>
      </c>
      <c r="F14" s="5">
        <v>224</v>
      </c>
      <c r="G14" s="5">
        <v>750</v>
      </c>
      <c r="H14" s="5"/>
      <c r="I14" s="5">
        <f t="shared" si="0"/>
        <v>750</v>
      </c>
      <c r="J14" s="5">
        <v>750</v>
      </c>
      <c r="K14" s="5"/>
      <c r="L14" s="5">
        <f t="shared" si="1"/>
        <v>750</v>
      </c>
    </row>
    <row r="15" spans="1:12" ht="36.75" x14ac:dyDescent="0.25">
      <c r="A15" s="1" t="s">
        <v>21</v>
      </c>
      <c r="B15" s="2" t="s">
        <v>17</v>
      </c>
      <c r="C15" s="2" t="s">
        <v>4</v>
      </c>
      <c r="D15" s="3" t="s">
        <v>11</v>
      </c>
      <c r="E15" s="4" t="s">
        <v>22</v>
      </c>
      <c r="F15" s="5">
        <v>237</v>
      </c>
      <c r="G15" s="5">
        <v>3600</v>
      </c>
      <c r="H15" s="5"/>
      <c r="I15" s="5">
        <f t="shared" si="0"/>
        <v>3600</v>
      </c>
      <c r="J15" s="5">
        <v>3600</v>
      </c>
      <c r="K15" s="5"/>
      <c r="L15" s="5">
        <f t="shared" si="1"/>
        <v>3600</v>
      </c>
    </row>
    <row r="16" spans="1:12" ht="15.75" x14ac:dyDescent="0.25">
      <c r="A16" s="36" t="s">
        <v>93</v>
      </c>
      <c r="B16" s="2"/>
      <c r="C16" s="2"/>
      <c r="D16" s="3"/>
      <c r="E16" s="32" t="s">
        <v>89</v>
      </c>
      <c r="F16" s="5"/>
      <c r="G16" s="34">
        <f>G17+G18+G19</f>
        <v>18843</v>
      </c>
      <c r="H16" s="5"/>
      <c r="I16" s="5">
        <f t="shared" si="0"/>
        <v>18843</v>
      </c>
      <c r="J16" s="34">
        <f>J17+J18+J19</f>
        <v>18843</v>
      </c>
      <c r="K16" s="5"/>
      <c r="L16" s="5">
        <f t="shared" si="1"/>
        <v>18843</v>
      </c>
    </row>
    <row r="17" spans="1:12" ht="36.75" x14ac:dyDescent="0.25">
      <c r="A17" s="1" t="s">
        <v>94</v>
      </c>
      <c r="B17" s="2"/>
      <c r="C17" s="2"/>
      <c r="D17" s="3"/>
      <c r="E17" s="33" t="s">
        <v>90</v>
      </c>
      <c r="F17" s="5"/>
      <c r="G17" s="35">
        <v>4543</v>
      </c>
      <c r="H17" s="5"/>
      <c r="I17" s="5">
        <f t="shared" si="0"/>
        <v>4543</v>
      </c>
      <c r="J17" s="35">
        <v>4543</v>
      </c>
      <c r="K17" s="5"/>
      <c r="L17" s="5">
        <f t="shared" si="1"/>
        <v>4543</v>
      </c>
    </row>
    <row r="18" spans="1:12" ht="36.75" x14ac:dyDescent="0.25">
      <c r="A18" s="1" t="s">
        <v>95</v>
      </c>
      <c r="B18" s="2"/>
      <c r="C18" s="2"/>
      <c r="D18" s="3"/>
      <c r="E18" s="33" t="s">
        <v>91</v>
      </c>
      <c r="F18" s="5"/>
      <c r="G18" s="35">
        <v>9450</v>
      </c>
      <c r="H18" s="5"/>
      <c r="I18" s="5">
        <f t="shared" si="0"/>
        <v>9450</v>
      </c>
      <c r="J18" s="35">
        <v>9450</v>
      </c>
      <c r="K18" s="5"/>
      <c r="L18" s="5">
        <f t="shared" si="1"/>
        <v>9450</v>
      </c>
    </row>
    <row r="19" spans="1:12" ht="36.75" x14ac:dyDescent="0.25">
      <c r="A19" s="1" t="s">
        <v>96</v>
      </c>
      <c r="B19" s="2"/>
      <c r="C19" s="2"/>
      <c r="D19" s="3"/>
      <c r="E19" s="33" t="s">
        <v>92</v>
      </c>
      <c r="F19" s="5"/>
      <c r="G19" s="35">
        <v>4850</v>
      </c>
      <c r="H19" s="5"/>
      <c r="I19" s="5">
        <f t="shared" si="0"/>
        <v>4850</v>
      </c>
      <c r="J19" s="35">
        <v>4850</v>
      </c>
      <c r="K19" s="5"/>
      <c r="L19" s="5">
        <f t="shared" si="1"/>
        <v>4850</v>
      </c>
    </row>
    <row r="20" spans="1:12" s="24" customFormat="1" ht="24" x14ac:dyDescent="0.2">
      <c r="A20" s="18" t="s">
        <v>23</v>
      </c>
      <c r="B20" s="19" t="s">
        <v>3</v>
      </c>
      <c r="C20" s="19" t="s">
        <v>4</v>
      </c>
      <c r="D20" s="20" t="s">
        <v>5</v>
      </c>
      <c r="E20" s="21" t="s">
        <v>24</v>
      </c>
      <c r="F20" s="22">
        <v>5249</v>
      </c>
      <c r="G20" s="22">
        <v>5600</v>
      </c>
      <c r="H20" s="22"/>
      <c r="I20" s="22">
        <f t="shared" si="0"/>
        <v>5600</v>
      </c>
      <c r="J20" s="22">
        <v>5600</v>
      </c>
      <c r="K20" s="22"/>
      <c r="L20" s="22">
        <f t="shared" si="1"/>
        <v>5600</v>
      </c>
    </row>
    <row r="21" spans="1:12" ht="24.75" x14ac:dyDescent="0.25">
      <c r="A21" s="1" t="s">
        <v>25</v>
      </c>
      <c r="B21" s="2" t="s">
        <v>10</v>
      </c>
      <c r="C21" s="2" t="s">
        <v>4</v>
      </c>
      <c r="D21" s="3" t="s">
        <v>11</v>
      </c>
      <c r="E21" s="4" t="s">
        <v>26</v>
      </c>
      <c r="F21" s="5">
        <v>5249</v>
      </c>
      <c r="G21" s="5">
        <v>5600</v>
      </c>
      <c r="H21" s="5"/>
      <c r="I21" s="5">
        <f t="shared" si="0"/>
        <v>5600</v>
      </c>
      <c r="J21" s="5">
        <v>5600</v>
      </c>
      <c r="K21" s="5"/>
      <c r="L21" s="5">
        <f t="shared" si="1"/>
        <v>5600</v>
      </c>
    </row>
    <row r="22" spans="1:12" s="24" customFormat="1" ht="14.25" x14ac:dyDescent="0.2">
      <c r="A22" s="18" t="s">
        <v>27</v>
      </c>
      <c r="B22" s="19" t="s">
        <v>3</v>
      </c>
      <c r="C22" s="19" t="s">
        <v>4</v>
      </c>
      <c r="D22" s="20" t="s">
        <v>5</v>
      </c>
      <c r="E22" s="21" t="s">
        <v>28</v>
      </c>
      <c r="F22" s="22">
        <v>1461</v>
      </c>
      <c r="G22" s="22">
        <v>1400</v>
      </c>
      <c r="H22" s="22"/>
      <c r="I22" s="22">
        <f t="shared" si="0"/>
        <v>1400</v>
      </c>
      <c r="J22" s="22">
        <v>1400</v>
      </c>
      <c r="K22" s="22"/>
      <c r="L22" s="22">
        <f t="shared" si="1"/>
        <v>1400</v>
      </c>
    </row>
    <row r="23" spans="1:12" ht="36.75" x14ac:dyDescent="0.25">
      <c r="A23" s="1" t="s">
        <v>29</v>
      </c>
      <c r="B23" s="2" t="s">
        <v>10</v>
      </c>
      <c r="C23" s="2" t="s">
        <v>4</v>
      </c>
      <c r="D23" s="3" t="s">
        <v>11</v>
      </c>
      <c r="E23" s="4" t="s">
        <v>30</v>
      </c>
      <c r="F23" s="5">
        <v>1461</v>
      </c>
      <c r="G23" s="5">
        <v>1400</v>
      </c>
      <c r="H23" s="5"/>
      <c r="I23" s="5">
        <f t="shared" si="0"/>
        <v>1400</v>
      </c>
      <c r="J23" s="5">
        <v>1400</v>
      </c>
      <c r="K23" s="5"/>
      <c r="L23" s="5">
        <f t="shared" si="1"/>
        <v>1400</v>
      </c>
    </row>
    <row r="24" spans="1:12" s="24" customFormat="1" ht="36" x14ac:dyDescent="0.2">
      <c r="A24" s="18" t="s">
        <v>31</v>
      </c>
      <c r="B24" s="19" t="s">
        <v>3</v>
      </c>
      <c r="C24" s="19" t="s">
        <v>4</v>
      </c>
      <c r="D24" s="20" t="s">
        <v>5</v>
      </c>
      <c r="E24" s="21" t="s">
        <v>32</v>
      </c>
      <c r="F24" s="22">
        <v>11409</v>
      </c>
      <c r="G24" s="22">
        <v>19003</v>
      </c>
      <c r="H24" s="22"/>
      <c r="I24" s="22">
        <f t="shared" si="0"/>
        <v>19003</v>
      </c>
      <c r="J24" s="22">
        <v>19003</v>
      </c>
      <c r="K24" s="22"/>
      <c r="L24" s="22">
        <f t="shared" si="1"/>
        <v>19003</v>
      </c>
    </row>
    <row r="25" spans="1:12" ht="72.75" x14ac:dyDescent="0.25">
      <c r="A25" s="1" t="s">
        <v>33</v>
      </c>
      <c r="B25" s="2" t="s">
        <v>34</v>
      </c>
      <c r="C25" s="2" t="s">
        <v>4</v>
      </c>
      <c r="D25" s="3" t="s">
        <v>35</v>
      </c>
      <c r="E25" s="4" t="s">
        <v>36</v>
      </c>
      <c r="F25" s="5">
        <v>11060</v>
      </c>
      <c r="G25" s="5">
        <v>18500</v>
      </c>
      <c r="H25" s="5"/>
      <c r="I25" s="5">
        <f t="shared" si="0"/>
        <v>18500</v>
      </c>
      <c r="J25" s="5">
        <v>18500</v>
      </c>
      <c r="K25" s="5"/>
      <c r="L25" s="5">
        <f t="shared" si="1"/>
        <v>18500</v>
      </c>
    </row>
    <row r="26" spans="1:12" ht="60.75" x14ac:dyDescent="0.25">
      <c r="A26" s="1" t="s">
        <v>37</v>
      </c>
      <c r="B26" s="2" t="s">
        <v>34</v>
      </c>
      <c r="C26" s="2" t="s">
        <v>4</v>
      </c>
      <c r="D26" s="3" t="s">
        <v>35</v>
      </c>
      <c r="E26" s="4" t="s">
        <v>38</v>
      </c>
      <c r="F26" s="5">
        <v>156</v>
      </c>
      <c r="G26" s="5">
        <v>70</v>
      </c>
      <c r="H26" s="5"/>
      <c r="I26" s="5">
        <f t="shared" si="0"/>
        <v>70</v>
      </c>
      <c r="J26" s="5">
        <v>70</v>
      </c>
      <c r="K26" s="5"/>
      <c r="L26" s="5">
        <f t="shared" si="1"/>
        <v>70</v>
      </c>
    </row>
    <row r="27" spans="1:12" ht="60.75" x14ac:dyDescent="0.25">
      <c r="A27" s="1" t="s">
        <v>97</v>
      </c>
      <c r="B27" s="2"/>
      <c r="C27" s="2"/>
      <c r="D27" s="3"/>
      <c r="E27" s="33" t="s">
        <v>98</v>
      </c>
      <c r="F27" s="5"/>
      <c r="G27" s="5">
        <v>240</v>
      </c>
      <c r="H27" s="5"/>
      <c r="I27" s="5">
        <f t="shared" si="0"/>
        <v>240</v>
      </c>
      <c r="J27" s="5">
        <v>240</v>
      </c>
      <c r="K27" s="5"/>
      <c r="L27" s="5">
        <f t="shared" si="1"/>
        <v>240</v>
      </c>
    </row>
    <row r="28" spans="1:12" ht="36.75" x14ac:dyDescent="0.25">
      <c r="A28" s="1" t="s">
        <v>39</v>
      </c>
      <c r="B28" s="2" t="s">
        <v>34</v>
      </c>
      <c r="C28" s="2" t="s">
        <v>4</v>
      </c>
      <c r="D28" s="3" t="s">
        <v>35</v>
      </c>
      <c r="E28" s="4" t="s">
        <v>40</v>
      </c>
      <c r="F28" s="5">
        <v>37</v>
      </c>
      <c r="G28" s="5">
        <v>37</v>
      </c>
      <c r="H28" s="5"/>
      <c r="I28" s="5">
        <f t="shared" si="0"/>
        <v>37</v>
      </c>
      <c r="J28" s="5">
        <v>37</v>
      </c>
      <c r="K28" s="5"/>
      <c r="L28" s="5">
        <f t="shared" si="1"/>
        <v>37</v>
      </c>
    </row>
    <row r="29" spans="1:12" ht="60.75" x14ac:dyDescent="0.25">
      <c r="A29" s="1" t="s">
        <v>41</v>
      </c>
      <c r="B29" s="2" t="s">
        <v>34</v>
      </c>
      <c r="C29" s="2" t="s">
        <v>4</v>
      </c>
      <c r="D29" s="3" t="s">
        <v>35</v>
      </c>
      <c r="E29" s="4" t="s">
        <v>42</v>
      </c>
      <c r="F29" s="5">
        <v>156</v>
      </c>
      <c r="G29" s="5">
        <v>156</v>
      </c>
      <c r="H29" s="5"/>
      <c r="I29" s="5">
        <f t="shared" si="0"/>
        <v>156</v>
      </c>
      <c r="J29" s="5">
        <v>156</v>
      </c>
      <c r="K29" s="5"/>
      <c r="L29" s="5">
        <f t="shared" si="1"/>
        <v>156</v>
      </c>
    </row>
    <row r="30" spans="1:12" s="24" customFormat="1" ht="24" x14ac:dyDescent="0.2">
      <c r="A30" s="18" t="s">
        <v>43</v>
      </c>
      <c r="B30" s="19" t="s">
        <v>3</v>
      </c>
      <c r="C30" s="19" t="s">
        <v>4</v>
      </c>
      <c r="D30" s="20" t="s">
        <v>5</v>
      </c>
      <c r="E30" s="21" t="s">
        <v>44</v>
      </c>
      <c r="F30" s="22">
        <v>9008</v>
      </c>
      <c r="G30" s="22">
        <v>14000</v>
      </c>
      <c r="H30" s="22"/>
      <c r="I30" s="22">
        <f t="shared" si="0"/>
        <v>14000</v>
      </c>
      <c r="J30" s="22">
        <v>14000</v>
      </c>
      <c r="K30" s="22"/>
      <c r="L30" s="22">
        <f t="shared" si="1"/>
        <v>14000</v>
      </c>
    </row>
    <row r="31" spans="1:12" s="24" customFormat="1" ht="27" customHeight="1" x14ac:dyDescent="0.2">
      <c r="A31" s="18" t="s">
        <v>99</v>
      </c>
      <c r="B31" s="19"/>
      <c r="C31" s="19"/>
      <c r="D31" s="20"/>
      <c r="E31" s="21" t="s">
        <v>100</v>
      </c>
      <c r="F31" s="22"/>
      <c r="G31" s="22">
        <v>50</v>
      </c>
      <c r="H31" s="22"/>
      <c r="I31" s="22">
        <f t="shared" si="0"/>
        <v>50</v>
      </c>
      <c r="J31" s="22">
        <v>50</v>
      </c>
      <c r="K31" s="22"/>
      <c r="L31" s="22">
        <f t="shared" si="1"/>
        <v>50</v>
      </c>
    </row>
    <row r="32" spans="1:12" s="24" customFormat="1" ht="24" x14ac:dyDescent="0.2">
      <c r="A32" s="18" t="s">
        <v>45</v>
      </c>
      <c r="B32" s="19" t="s">
        <v>3</v>
      </c>
      <c r="C32" s="19" t="s">
        <v>4</v>
      </c>
      <c r="D32" s="20" t="s">
        <v>5</v>
      </c>
      <c r="E32" s="21" t="s">
        <v>46</v>
      </c>
      <c r="F32" s="22">
        <v>2225</v>
      </c>
      <c r="G32" s="22">
        <v>5000</v>
      </c>
      <c r="H32" s="22"/>
      <c r="I32" s="22">
        <f t="shared" si="0"/>
        <v>5000</v>
      </c>
      <c r="J32" s="22">
        <v>5000</v>
      </c>
      <c r="K32" s="22"/>
      <c r="L32" s="22">
        <f t="shared" si="1"/>
        <v>5000</v>
      </c>
    </row>
    <row r="33" spans="1:12" ht="48.75" x14ac:dyDescent="0.25">
      <c r="A33" s="1" t="s">
        <v>47</v>
      </c>
      <c r="B33" s="2" t="s">
        <v>34</v>
      </c>
      <c r="C33" s="2" t="s">
        <v>4</v>
      </c>
      <c r="D33" s="3" t="s">
        <v>48</v>
      </c>
      <c r="E33" s="4" t="s">
        <v>49</v>
      </c>
      <c r="F33" s="5">
        <v>1393</v>
      </c>
      <c r="G33" s="5">
        <v>4800</v>
      </c>
      <c r="H33" s="5"/>
      <c r="I33" s="5">
        <f t="shared" si="0"/>
        <v>4800</v>
      </c>
      <c r="J33" s="5">
        <v>4800</v>
      </c>
      <c r="K33" s="5"/>
      <c r="L33" s="5">
        <f t="shared" si="1"/>
        <v>4800</v>
      </c>
    </row>
    <row r="34" spans="1:12" ht="75" customHeight="1" x14ac:dyDescent="0.25">
      <c r="A34" s="1" t="s">
        <v>50</v>
      </c>
      <c r="B34" s="2" t="s">
        <v>34</v>
      </c>
      <c r="C34" s="2" t="s">
        <v>4</v>
      </c>
      <c r="D34" s="3" t="s">
        <v>48</v>
      </c>
      <c r="E34" s="4" t="s">
        <v>51</v>
      </c>
      <c r="F34" s="5">
        <v>232</v>
      </c>
      <c r="G34" s="5">
        <v>200</v>
      </c>
      <c r="H34" s="5"/>
      <c r="I34" s="5">
        <f t="shared" si="0"/>
        <v>200</v>
      </c>
      <c r="J34" s="5">
        <v>200</v>
      </c>
      <c r="K34" s="5"/>
      <c r="L34" s="5">
        <f t="shared" si="1"/>
        <v>200</v>
      </c>
    </row>
    <row r="35" spans="1:12" s="24" customFormat="1" ht="14.25" x14ac:dyDescent="0.2">
      <c r="A35" s="18" t="s">
        <v>52</v>
      </c>
      <c r="B35" s="19" t="s">
        <v>3</v>
      </c>
      <c r="C35" s="19" t="s">
        <v>4</v>
      </c>
      <c r="D35" s="20" t="s">
        <v>5</v>
      </c>
      <c r="E35" s="21" t="s">
        <v>53</v>
      </c>
      <c r="F35" s="22">
        <v>890</v>
      </c>
      <c r="G35" s="22">
        <v>2000</v>
      </c>
      <c r="H35" s="22"/>
      <c r="I35" s="22">
        <f t="shared" si="0"/>
        <v>2000</v>
      </c>
      <c r="J35" s="22">
        <v>2000</v>
      </c>
      <c r="K35" s="22"/>
      <c r="L35" s="22">
        <f t="shared" si="1"/>
        <v>2000</v>
      </c>
    </row>
    <row r="36" spans="1:12" ht="36.75" hidden="1" x14ac:dyDescent="0.25">
      <c r="A36" s="1" t="s">
        <v>54</v>
      </c>
      <c r="B36" s="2" t="s">
        <v>34</v>
      </c>
      <c r="C36" s="2" t="s">
        <v>4</v>
      </c>
      <c r="D36" s="3" t="s">
        <v>55</v>
      </c>
      <c r="E36" s="4" t="s">
        <v>56</v>
      </c>
      <c r="F36" s="5">
        <v>890</v>
      </c>
      <c r="G36" s="5">
        <v>890</v>
      </c>
      <c r="H36" s="5"/>
      <c r="I36" s="5">
        <v>890</v>
      </c>
      <c r="J36" s="5">
        <v>890</v>
      </c>
      <c r="K36" s="5"/>
      <c r="L36" s="5">
        <v>890</v>
      </c>
    </row>
    <row r="37" spans="1:12" s="24" customFormat="1" ht="14.25" x14ac:dyDescent="0.2">
      <c r="A37" s="18" t="s">
        <v>57</v>
      </c>
      <c r="B37" s="19" t="s">
        <v>3</v>
      </c>
      <c r="C37" s="19" t="s">
        <v>4</v>
      </c>
      <c r="D37" s="20" t="s">
        <v>5</v>
      </c>
      <c r="E37" s="21" t="s">
        <v>58</v>
      </c>
      <c r="F37" s="22">
        <v>483504.3</v>
      </c>
      <c r="G37" s="22">
        <v>384532.7</v>
      </c>
      <c r="H37" s="22">
        <f>H38</f>
        <v>71091.199999999997</v>
      </c>
      <c r="I37" s="22">
        <f>G37+H37</f>
        <v>455623.9</v>
      </c>
      <c r="J37" s="22">
        <v>368652.1</v>
      </c>
      <c r="K37" s="22">
        <v>50510.400000000001</v>
      </c>
      <c r="L37" s="22">
        <f>J37+K37</f>
        <v>419162.5</v>
      </c>
    </row>
    <row r="38" spans="1:12" s="24" customFormat="1" ht="24" x14ac:dyDescent="0.2">
      <c r="A38" s="18" t="s">
        <v>59</v>
      </c>
      <c r="B38" s="19" t="s">
        <v>3</v>
      </c>
      <c r="C38" s="19" t="s">
        <v>4</v>
      </c>
      <c r="D38" s="20" t="s">
        <v>5</v>
      </c>
      <c r="E38" s="21" t="s">
        <v>60</v>
      </c>
      <c r="F38" s="22">
        <v>483504.3</v>
      </c>
      <c r="G38" s="22">
        <v>384532.7</v>
      </c>
      <c r="H38" s="22">
        <f>SUM(H39:H55)</f>
        <v>71091.199999999997</v>
      </c>
      <c r="I38" s="22">
        <f>G38+H38</f>
        <v>455623.9</v>
      </c>
      <c r="J38" s="22">
        <v>368652.1</v>
      </c>
      <c r="K38" s="22">
        <v>50510.400000000001</v>
      </c>
      <c r="L38" s="22">
        <f>J38+K38</f>
        <v>419162.5</v>
      </c>
    </row>
    <row r="39" spans="1:12" x14ac:dyDescent="0.25">
      <c r="A39" s="1" t="s">
        <v>61</v>
      </c>
      <c r="B39" s="2" t="s">
        <v>34</v>
      </c>
      <c r="C39" s="2" t="s">
        <v>4</v>
      </c>
      <c r="D39" s="3" t="s">
        <v>62</v>
      </c>
      <c r="E39" s="4" t="s">
        <v>63</v>
      </c>
      <c r="F39" s="5">
        <v>53889</v>
      </c>
      <c r="G39" s="5">
        <v>53889</v>
      </c>
      <c r="H39" s="5"/>
      <c r="I39" s="5">
        <f>G39+H39</f>
        <v>53889</v>
      </c>
      <c r="J39" s="5">
        <v>53889</v>
      </c>
      <c r="K39" s="5"/>
      <c r="L39" s="5">
        <f>J39+K39</f>
        <v>53889</v>
      </c>
    </row>
    <row r="40" spans="1:12" ht="28.5" customHeight="1" x14ac:dyDescent="0.25">
      <c r="A40" s="1" t="s">
        <v>105</v>
      </c>
      <c r="B40" s="2"/>
      <c r="C40" s="2"/>
      <c r="D40" s="3"/>
      <c r="E40" s="4" t="s">
        <v>112</v>
      </c>
      <c r="F40" s="5"/>
      <c r="G40" s="5">
        <v>1322.4</v>
      </c>
      <c r="H40" s="5"/>
      <c r="I40" s="5">
        <f>G40+H40</f>
        <v>1322.4</v>
      </c>
      <c r="J40" s="5">
        <v>1322.4</v>
      </c>
      <c r="K40" s="5"/>
      <c r="L40" s="5">
        <f t="shared" ref="L40" si="2">J40+K40</f>
        <v>1322.4</v>
      </c>
    </row>
    <row r="41" spans="1:12" ht="72.75" x14ac:dyDescent="0.25">
      <c r="A41" s="1" t="s">
        <v>106</v>
      </c>
      <c r="B41" s="2" t="s">
        <v>34</v>
      </c>
      <c r="C41" s="2" t="s">
        <v>4</v>
      </c>
      <c r="D41" s="3" t="s">
        <v>62</v>
      </c>
      <c r="E41" s="4" t="s">
        <v>107</v>
      </c>
      <c r="F41" s="5">
        <v>31675.7</v>
      </c>
      <c r="G41" s="5">
        <v>23662.7</v>
      </c>
      <c r="H41" s="5">
        <v>0</v>
      </c>
      <c r="I41" s="5">
        <f t="shared" ref="I41:I55" si="3">G41+H41</f>
        <v>23662.7</v>
      </c>
      <c r="J41" s="5"/>
      <c r="K41" s="5"/>
      <c r="L41" s="5">
        <f t="shared" ref="L41:L55" si="4">J41+K41</f>
        <v>0</v>
      </c>
    </row>
    <row r="42" spans="1:12" ht="48.75" x14ac:dyDescent="0.25">
      <c r="A42" s="1" t="s">
        <v>64</v>
      </c>
      <c r="B42" s="2" t="s">
        <v>34</v>
      </c>
      <c r="C42" s="2" t="s">
        <v>4</v>
      </c>
      <c r="D42" s="3" t="s">
        <v>62</v>
      </c>
      <c r="E42" s="4" t="s">
        <v>65</v>
      </c>
      <c r="F42" s="5">
        <v>738.6</v>
      </c>
      <c r="G42" s="5">
        <v>835.7</v>
      </c>
      <c r="H42" s="5"/>
      <c r="I42" s="5">
        <f t="shared" si="3"/>
        <v>835.7</v>
      </c>
      <c r="J42" s="5">
        <v>898.4</v>
      </c>
      <c r="K42" s="5">
        <v>0</v>
      </c>
      <c r="L42" s="5">
        <f t="shared" si="4"/>
        <v>898.4</v>
      </c>
    </row>
    <row r="43" spans="1:12" ht="72.75" x14ac:dyDescent="0.25">
      <c r="A43" s="1" t="s">
        <v>108</v>
      </c>
      <c r="B43" s="2" t="s">
        <v>34</v>
      </c>
      <c r="C43" s="2" t="s">
        <v>4</v>
      </c>
      <c r="D43" s="3" t="s">
        <v>62</v>
      </c>
      <c r="E43" s="4" t="s">
        <v>107</v>
      </c>
      <c r="F43" s="5">
        <v>34559.599999999999</v>
      </c>
      <c r="G43" s="5">
        <v>259.39999999999998</v>
      </c>
      <c r="H43" s="5">
        <v>0</v>
      </c>
      <c r="I43" s="5">
        <f t="shared" si="3"/>
        <v>259.39999999999998</v>
      </c>
      <c r="J43" s="5"/>
      <c r="K43" s="5"/>
      <c r="L43" s="5">
        <f t="shared" si="4"/>
        <v>0</v>
      </c>
    </row>
    <row r="44" spans="1:12" ht="48.75" x14ac:dyDescent="0.25">
      <c r="A44" s="1" t="s">
        <v>84</v>
      </c>
      <c r="B44" s="2" t="s">
        <v>34</v>
      </c>
      <c r="C44" s="2" t="s">
        <v>4</v>
      </c>
      <c r="D44" s="3" t="s">
        <v>62</v>
      </c>
      <c r="E44" s="4" t="s">
        <v>85</v>
      </c>
      <c r="F44" s="5"/>
      <c r="G44" s="5">
        <v>13077.5</v>
      </c>
      <c r="H44" s="29"/>
      <c r="I44" s="29">
        <f t="shared" si="3"/>
        <v>13077.5</v>
      </c>
      <c r="J44" s="5">
        <v>12839.5</v>
      </c>
      <c r="K44" s="29">
        <v>0</v>
      </c>
      <c r="L44" s="29">
        <f t="shared" si="4"/>
        <v>12839.5</v>
      </c>
    </row>
    <row r="45" spans="1:12" ht="24.75" x14ac:dyDescent="0.25">
      <c r="A45" s="1" t="s">
        <v>66</v>
      </c>
      <c r="B45" s="2" t="s">
        <v>34</v>
      </c>
      <c r="C45" s="2" t="s">
        <v>4</v>
      </c>
      <c r="D45" s="3" t="s">
        <v>62</v>
      </c>
      <c r="E45" s="4" t="s">
        <v>67</v>
      </c>
      <c r="F45" s="5"/>
      <c r="G45" s="5">
        <v>4032.3</v>
      </c>
      <c r="H45" s="5">
        <v>0</v>
      </c>
      <c r="I45" s="5">
        <f t="shared" si="3"/>
        <v>4032.3</v>
      </c>
      <c r="J45" s="5"/>
      <c r="K45" s="5"/>
      <c r="L45" s="5">
        <f t="shared" si="4"/>
        <v>0</v>
      </c>
    </row>
    <row r="46" spans="1:12" x14ac:dyDescent="0.25">
      <c r="A46" s="1" t="s">
        <v>68</v>
      </c>
      <c r="B46" s="2" t="s">
        <v>34</v>
      </c>
      <c r="C46" s="2" t="s">
        <v>4</v>
      </c>
      <c r="D46" s="3" t="s">
        <v>62</v>
      </c>
      <c r="E46" s="4" t="s">
        <v>111</v>
      </c>
      <c r="F46" s="5">
        <v>32146.2</v>
      </c>
      <c r="G46" s="5">
        <v>10891.1</v>
      </c>
      <c r="H46" s="5">
        <v>12864</v>
      </c>
      <c r="I46" s="5">
        <f t="shared" si="3"/>
        <v>23755.1</v>
      </c>
      <c r="J46" s="5">
        <v>10967.9</v>
      </c>
      <c r="K46" s="5">
        <v>33622.5</v>
      </c>
      <c r="L46" s="5">
        <f t="shared" si="4"/>
        <v>44590.400000000001</v>
      </c>
    </row>
    <row r="47" spans="1:12" ht="32.25" customHeight="1" x14ac:dyDescent="0.25">
      <c r="A47" s="1" t="s">
        <v>102</v>
      </c>
      <c r="B47" s="2"/>
      <c r="C47" s="2"/>
      <c r="D47" s="3"/>
      <c r="E47" s="4" t="s">
        <v>101</v>
      </c>
      <c r="F47" s="5"/>
      <c r="G47" s="5">
        <v>3136.3</v>
      </c>
      <c r="H47" s="5"/>
      <c r="I47" s="5">
        <f t="shared" si="3"/>
        <v>3136.3</v>
      </c>
      <c r="J47" s="5">
        <v>3490</v>
      </c>
      <c r="K47" s="5"/>
      <c r="L47" s="5">
        <f t="shared" si="4"/>
        <v>3490</v>
      </c>
    </row>
    <row r="48" spans="1:12" ht="36.75" x14ac:dyDescent="0.25">
      <c r="A48" s="1" t="s">
        <v>69</v>
      </c>
      <c r="B48" s="2" t="s">
        <v>34</v>
      </c>
      <c r="C48" s="2" t="s">
        <v>4</v>
      </c>
      <c r="D48" s="3" t="s">
        <v>62</v>
      </c>
      <c r="E48" s="4" t="s">
        <v>70</v>
      </c>
      <c r="F48" s="5">
        <v>295013</v>
      </c>
      <c r="G48" s="5">
        <v>267496.7</v>
      </c>
      <c r="H48" s="5"/>
      <c r="I48" s="5">
        <f t="shared" si="3"/>
        <v>267496.7</v>
      </c>
      <c r="J48" s="5">
        <v>278637.2</v>
      </c>
      <c r="K48" s="5"/>
      <c r="L48" s="5">
        <f t="shared" si="4"/>
        <v>278637.2</v>
      </c>
    </row>
    <row r="49" spans="1:12" ht="84.75" x14ac:dyDescent="0.25">
      <c r="A49" s="1" t="s">
        <v>71</v>
      </c>
      <c r="B49" s="2" t="s">
        <v>34</v>
      </c>
      <c r="C49" s="2" t="s">
        <v>4</v>
      </c>
      <c r="D49" s="3" t="s">
        <v>62</v>
      </c>
      <c r="E49" s="4" t="s">
        <v>72</v>
      </c>
      <c r="F49" s="5">
        <v>1327.6</v>
      </c>
      <c r="G49" s="5">
        <v>924.3</v>
      </c>
      <c r="H49" s="5"/>
      <c r="I49" s="5">
        <f>G49+H49</f>
        <v>924.3</v>
      </c>
      <c r="J49" s="5">
        <v>922.3</v>
      </c>
      <c r="K49" s="5"/>
      <c r="L49" s="5">
        <f>J49+K49</f>
        <v>922.3</v>
      </c>
    </row>
    <row r="50" spans="1:12" ht="27.75" customHeight="1" x14ac:dyDescent="0.25">
      <c r="A50" s="1" t="s">
        <v>104</v>
      </c>
      <c r="B50" s="2"/>
      <c r="C50" s="2"/>
      <c r="D50" s="3"/>
      <c r="E50" s="37" t="s">
        <v>103</v>
      </c>
      <c r="F50" s="5"/>
      <c r="G50" s="5">
        <v>1430.8</v>
      </c>
      <c r="H50" s="5"/>
      <c r="I50" s="5">
        <f>G50+H50</f>
        <v>1430.8</v>
      </c>
      <c r="J50" s="5">
        <v>1481.1</v>
      </c>
      <c r="K50" s="5"/>
      <c r="L50" s="5">
        <f>J50+K50</f>
        <v>1481.1</v>
      </c>
    </row>
    <row r="51" spans="1:12" ht="72.75" x14ac:dyDescent="0.25">
      <c r="A51" s="1" t="s">
        <v>73</v>
      </c>
      <c r="B51" s="2" t="s">
        <v>34</v>
      </c>
      <c r="C51" s="2" t="s">
        <v>4</v>
      </c>
      <c r="D51" s="3" t="s">
        <v>62</v>
      </c>
      <c r="E51" s="4" t="s">
        <v>74</v>
      </c>
      <c r="F51" s="5">
        <v>19</v>
      </c>
      <c r="G51" s="5">
        <v>12</v>
      </c>
      <c r="H51" s="5"/>
      <c r="I51" s="5">
        <f t="shared" si="3"/>
        <v>12</v>
      </c>
      <c r="J51" s="5">
        <v>7</v>
      </c>
      <c r="K51" s="5"/>
      <c r="L51" s="5">
        <f t="shared" si="4"/>
        <v>7</v>
      </c>
    </row>
    <row r="52" spans="1:12" ht="36.75" x14ac:dyDescent="0.25">
      <c r="A52" s="1" t="s">
        <v>75</v>
      </c>
      <c r="B52" s="2" t="s">
        <v>34</v>
      </c>
      <c r="C52" s="2" t="s">
        <v>4</v>
      </c>
      <c r="D52" s="3" t="s">
        <v>62</v>
      </c>
      <c r="E52" s="4" t="s">
        <v>76</v>
      </c>
      <c r="F52" s="5">
        <v>1440.6</v>
      </c>
      <c r="G52" s="5">
        <v>1327</v>
      </c>
      <c r="H52" s="5"/>
      <c r="I52" s="5">
        <f t="shared" si="3"/>
        <v>1327</v>
      </c>
      <c r="J52" s="5">
        <v>1425</v>
      </c>
      <c r="K52" s="5"/>
      <c r="L52" s="5">
        <f t="shared" si="4"/>
        <v>1425</v>
      </c>
    </row>
    <row r="53" spans="1:12" ht="48.75" x14ac:dyDescent="0.25">
      <c r="A53" s="40" t="s">
        <v>118</v>
      </c>
      <c r="B53" s="41" t="s">
        <v>34</v>
      </c>
      <c r="C53" s="41" t="s">
        <v>4</v>
      </c>
      <c r="D53" s="42" t="s">
        <v>62</v>
      </c>
      <c r="E53" s="43" t="s">
        <v>116</v>
      </c>
      <c r="F53" s="5"/>
      <c r="G53" s="5">
        <v>0</v>
      </c>
      <c r="H53" s="39">
        <v>41500</v>
      </c>
      <c r="I53" s="5">
        <f t="shared" si="3"/>
        <v>41500</v>
      </c>
      <c r="J53" s="5"/>
      <c r="K53" s="39"/>
      <c r="L53" s="5"/>
    </row>
    <row r="54" spans="1:12" ht="60.75" x14ac:dyDescent="0.25">
      <c r="A54" s="40" t="s">
        <v>119</v>
      </c>
      <c r="B54" s="41" t="s">
        <v>34</v>
      </c>
      <c r="C54" s="41" t="s">
        <v>4</v>
      </c>
      <c r="D54" s="42" t="s">
        <v>62</v>
      </c>
      <c r="E54" s="43" t="s">
        <v>117</v>
      </c>
      <c r="F54" s="5"/>
      <c r="G54" s="5">
        <v>0</v>
      </c>
      <c r="H54" s="39">
        <v>16247.4</v>
      </c>
      <c r="I54" s="5">
        <f t="shared" si="3"/>
        <v>16247.4</v>
      </c>
      <c r="J54" s="5">
        <v>0</v>
      </c>
      <c r="K54" s="39">
        <v>16887.900000000001</v>
      </c>
      <c r="L54" s="5">
        <f t="shared" ref="L54" si="5">J54+K54</f>
        <v>16887.900000000001</v>
      </c>
    </row>
    <row r="55" spans="1:12" ht="24.75" x14ac:dyDescent="0.25">
      <c r="A55" s="1" t="s">
        <v>109</v>
      </c>
      <c r="B55" s="2" t="s">
        <v>3</v>
      </c>
      <c r="C55" s="2" t="s">
        <v>4</v>
      </c>
      <c r="D55" s="3" t="s">
        <v>62</v>
      </c>
      <c r="E55" s="4" t="s">
        <v>110</v>
      </c>
      <c r="F55" s="5"/>
      <c r="G55" s="5">
        <v>2235.6</v>
      </c>
      <c r="H55" s="39">
        <v>479.8</v>
      </c>
      <c r="I55" s="5">
        <f t="shared" si="3"/>
        <v>2715.4</v>
      </c>
      <c r="J55" s="5">
        <v>2772.3</v>
      </c>
      <c r="K55" s="39"/>
      <c r="L55" s="5">
        <f t="shared" si="4"/>
        <v>2772.3</v>
      </c>
    </row>
    <row r="56" spans="1:12" ht="15.75" x14ac:dyDescent="0.25">
      <c r="A56" s="44"/>
      <c r="B56" s="45"/>
      <c r="C56" s="45"/>
      <c r="D56" s="46"/>
      <c r="E56" s="25" t="s">
        <v>77</v>
      </c>
      <c r="F56" s="26">
        <f>F6</f>
        <v>727751.3</v>
      </c>
      <c r="G56" s="38">
        <f t="shared" ref="G56:L56" si="6">G7+G37</f>
        <v>708821.7</v>
      </c>
      <c r="H56" s="27">
        <f t="shared" si="6"/>
        <v>71091.199999999997</v>
      </c>
      <c r="I56" s="26">
        <f t="shared" si="6"/>
        <v>779912.9</v>
      </c>
      <c r="J56" s="26">
        <f t="shared" si="6"/>
        <v>702050.1</v>
      </c>
      <c r="K56" s="27">
        <f t="shared" si="6"/>
        <v>50510.400000000001</v>
      </c>
      <c r="L56" s="26">
        <f t="shared" si="6"/>
        <v>752560.5</v>
      </c>
    </row>
    <row r="57" spans="1:12" ht="15.75" x14ac:dyDescent="0.25">
      <c r="A57" s="44"/>
      <c r="B57" s="45"/>
      <c r="C57" s="45"/>
      <c r="D57" s="46"/>
      <c r="E57" s="25" t="s">
        <v>78</v>
      </c>
      <c r="F57" s="26">
        <f>F58-F56</f>
        <v>-656660.10000000009</v>
      </c>
      <c r="G57" s="26"/>
      <c r="H57" s="26">
        <f>H56-H58</f>
        <v>0</v>
      </c>
      <c r="I57" s="26">
        <f>I56-I58</f>
        <v>0</v>
      </c>
      <c r="J57" s="27"/>
      <c r="K57" s="26">
        <f>K56-K58</f>
        <v>0</v>
      </c>
      <c r="L57" s="26">
        <f>L56-L58</f>
        <v>0</v>
      </c>
    </row>
    <row r="58" spans="1:12" ht="15.75" x14ac:dyDescent="0.25">
      <c r="A58" s="44"/>
      <c r="B58" s="45"/>
      <c r="C58" s="45"/>
      <c r="D58" s="46"/>
      <c r="E58" s="25" t="s">
        <v>79</v>
      </c>
      <c r="F58" s="26">
        <f>H6</f>
        <v>71091.199999999997</v>
      </c>
      <c r="G58" s="27">
        <v>708821.7</v>
      </c>
      <c r="H58" s="27">
        <v>71091.199999999997</v>
      </c>
      <c r="I58" s="26">
        <v>779912.9</v>
      </c>
      <c r="J58" s="27">
        <v>702050.1</v>
      </c>
      <c r="K58" s="27">
        <v>50510.400000000001</v>
      </c>
      <c r="L58" s="26">
        <v>752560.5</v>
      </c>
    </row>
    <row r="59" spans="1:12" ht="18.75" x14ac:dyDescent="0.25">
      <c r="L59" s="28"/>
    </row>
  </sheetData>
  <mergeCells count="5">
    <mergeCell ref="A58:D58"/>
    <mergeCell ref="A3:L3"/>
    <mergeCell ref="A5:D5"/>
    <mergeCell ref="A56:D56"/>
    <mergeCell ref="A57:D57"/>
  </mergeCells>
  <phoneticPr fontId="8" type="noConversion"/>
  <pageMargins left="0.8" right="0.70866141732283472" top="0.74803149606299213" bottom="0.74803149606299213" header="0.31496062992125984" footer="0.31496062992125984"/>
  <pageSetup paperSize="9" scale="5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KSO</cp:lastModifiedBy>
  <cp:lastPrinted>2021-02-24T08:01:53Z</cp:lastPrinted>
  <dcterms:created xsi:type="dcterms:W3CDTF">2020-11-25T07:33:32Z</dcterms:created>
  <dcterms:modified xsi:type="dcterms:W3CDTF">2022-10-20T10:31:37Z</dcterms:modified>
</cp:coreProperties>
</file>