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65" i="1" l="1"/>
  <c r="K68" i="1"/>
  <c r="J68" i="1"/>
  <c r="K86" i="1"/>
  <c r="J86" i="1"/>
  <c r="L89" i="1"/>
  <c r="L88" i="1"/>
  <c r="L87" i="1"/>
  <c r="L72" i="1"/>
  <c r="L70" i="1"/>
  <c r="L69" i="1"/>
  <c r="K14" i="1"/>
  <c r="L52" i="1"/>
  <c r="K80" i="1"/>
  <c r="L101" i="1"/>
  <c r="L99" i="1"/>
  <c r="L98" i="1"/>
  <c r="L91" i="1"/>
  <c r="L90" i="1"/>
  <c r="L85" i="1"/>
  <c r="L84" i="1"/>
  <c r="L83" i="1"/>
  <c r="L82" i="1"/>
  <c r="L81" i="1"/>
  <c r="L79" i="1"/>
  <c r="L78" i="1"/>
  <c r="L77" i="1"/>
  <c r="L76" i="1"/>
  <c r="L71" i="1"/>
  <c r="L67" i="1"/>
  <c r="L66" i="1"/>
  <c r="L62" i="1"/>
  <c r="L61" i="1"/>
  <c r="L60" i="1"/>
  <c r="L59" i="1"/>
  <c r="L54" i="1"/>
  <c r="L53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5" i="1"/>
  <c r="K64" i="1" l="1"/>
  <c r="K63" i="1"/>
  <c r="L86" i="1"/>
  <c r="K97" i="1" l="1"/>
  <c r="K100" i="1" s="1"/>
  <c r="L68" i="1"/>
  <c r="J80" i="1" l="1"/>
  <c r="L80" i="1" s="1"/>
  <c r="J65" i="1" l="1"/>
  <c r="L65" i="1" l="1"/>
  <c r="J64" i="1"/>
  <c r="J63" i="1"/>
  <c r="L64" i="1"/>
  <c r="L63" i="1"/>
  <c r="J14" i="1"/>
  <c r="J97" i="1" l="1"/>
  <c r="L14" i="1"/>
  <c r="E13" i="1"/>
  <c r="F13" i="1"/>
  <c r="J100" i="1" l="1"/>
  <c r="L100" i="1" s="1"/>
  <c r="L97" i="1"/>
</calcChain>
</file>

<file path=xl/sharedStrings.xml><?xml version="1.0" encoding="utf-8"?>
<sst xmlns="http://schemas.openxmlformats.org/spreadsheetml/2006/main" count="380" uniqueCount="256">
  <si>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</si>
  <si>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</si>
  <si>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</si>
  <si>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</si>
  <si>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</si>
  <si>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</si>
  <si>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</si>
  <si>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</si>
  <si>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</si>
  <si>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</si>
  <si>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</si>
  <si>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</si>
  <si>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</si>
  <si>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</si>
  <si>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</si>
  <si>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</si>
  <si>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</si>
  <si>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</si>
  <si>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</si>
  <si>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</si>
  <si>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</si>
  <si>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</si>
  <si>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</si>
  <si>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</si>
  <si>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</si>
  <si>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</si>
  <si>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</si>
  <si>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</si>
  <si>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</si>
  <si>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</si>
  <si>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</si>
  <si>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</si>
  <si>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</si>
  <si>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</si>
  <si>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</si>
  <si>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</si>
  <si>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</si>
  <si>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</si>
  <si>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</si>
  <si>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</si>
  <si>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</si>
  <si>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</si>
  <si>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</si>
  <si>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</si>
  <si>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</si>
  <si>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</si>
  <si>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</si>
  <si>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</si>
  <si>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</si>
  <si>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</si>
  <si>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</si>
  <si>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</si>
  <si>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</si>
  <si>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</si>
  <si>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</si>
  <si>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</si>
  <si>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</si>
  <si>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</si>
  <si>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</si>
  <si>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</si>
  <si>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</si>
  <si>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</si>
  <si>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</si>
  <si>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</si>
  <si>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</si>
  <si>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</si>
  <si>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</si>
  <si>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</si>
  <si>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</si>
  <si>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</si>
  <si>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</si>
  <si>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</si>
  <si>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</si>
  <si>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</si>
  <si>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</si>
  <si>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</si>
  <si>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</si>
  <si>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</si>
  <si>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</si>
  <si>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</si>
  <si>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</si>
  <si>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</si>
  <si>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</si>
  <si>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</si>
  <si>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</si>
  <si>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</si>
  <si>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</si>
  <si>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</si>
  <si>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</si>
  <si>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</si>
  <si>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</si>
  <si>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</si>
  <si>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</si>
  <si>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</si>
  <si>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</si>
  <si>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</si>
  <si>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</si>
  <si>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</si>
  <si>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</si>
  <si>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</si>
  <si>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</si>
  <si>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</si>
  <si>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</si>
  <si>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</si>
  <si>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</si>
  <si>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</si>
  <si>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</si>
  <si>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</si>
  <si>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</si>
  <si>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</si>
  <si>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</si>
  <si>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</si>
  <si>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</si>
  <si>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</si>
  <si>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</si>
  <si>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</si>
  <si>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</si>
  <si>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</si>
  <si>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</si>
  <si>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</si>
  <si>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</si>
  <si>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</si>
  <si>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</si>
  <si>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</si>
  <si>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</si>
  <si>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</si>
  <si>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</si>
  <si>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</si>
  <si>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</si>
  <si>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</si>
  <si>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</si>
  <si>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</si>
  <si>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</si>
  <si>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</si>
  <si>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</si>
  <si>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</si>
  <si>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</si>
  <si>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</si>
  <si>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</si>
  <si>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</si>
  <si>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</si>
  <si>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</si>
  <si>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</si>
  <si>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</si>
  <si>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</si>
  <si>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</si>
  <si>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</si>
  <si>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</si>
  <si>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</si>
  <si>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</si>
  <si>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</si>
  <si>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</si>
  <si>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</si>
  <si>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</si>
  <si>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</si>
  <si>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</si>
  <si>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</si>
  <si>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</si>
  <si>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</si>
  <si>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</si>
  <si>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</si>
  <si>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</si>
  <si>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</si>
  <si>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</si>
  <si>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</si>
  <si>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</si>
  <si>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</si>
  <si>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</si>
  <si>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</si>
  <si>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</si>
  <si>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</si>
  <si>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</si>
  <si>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</si>
  <si>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</si>
  <si>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</si>
  <si>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</si>
  <si>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</si>
  <si>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</si>
  <si>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</si>
  <si>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</si>
  <si>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</si>
  <si>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</si>
  <si>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</si>
  <si>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</si>
  <si>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</si>
  <si>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</si>
  <si>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</si>
  <si>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</si>
  <si>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</si>
  <si>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</si>
  <si>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</si>
  <si>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</si>
  <si>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</si>
  <si>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</si>
  <si>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</si>
  <si>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</si>
  <si>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</si>
  <si>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</si>
  <si>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</si>
  <si>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</si>
  <si>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</si>
  <si>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</si>
  <si>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</si>
  <si>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</si>
  <si>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</si>
  <si>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</si>
  <si>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</si>
  <si>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</si>
  <si>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</si>
  <si>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</si>
  <si>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</si>
  <si>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</si>
  <si>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</si>
  <si>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Уточненный план на 2023 год</t>
  </si>
  <si>
    <t>Единый налог на вмененный доход для отдельных видов деятельности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</si>
  <si>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</si>
  <si>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1 14 13040 14 0000  410</t>
  </si>
  <si>
    <t>Прочие неналоговые доходы</t>
  </si>
  <si>
    <t>Прочие неналоговые доходы бюджетов муниципальных округов</t>
  </si>
  <si>
    <t>1 17 0500000 0000 180</t>
  </si>
  <si>
    <t>1 17 0504014 0000 180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</si>
  <si>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</si>
  <si>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</si>
  <si>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</si>
  <si>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</si>
  <si>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</si>
  <si>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</si>
  <si>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</si>
  <si>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</si>
  <si>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</si>
  <si>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</si>
  <si>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</si>
  <si>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</si>
  <si>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</si>
  <si>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</si>
  <si>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</si>
  <si>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</si>
  <si>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</si>
  <si>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</si>
  <si>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</si>
  <si>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</si>
  <si>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</si>
  <si>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</si>
  <si>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</si>
  <si>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</si>
  <si>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</si>
  <si>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</si>
  <si>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</si>
  <si>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</si>
  <si>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</si>
  <si>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от ___ июля 2023 года № _____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</si>
  <si>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полугодие  2023 года</t>
  </si>
  <si>
    <t>Исполнение на 01.07.2023</t>
  </si>
  <si>
    <t>1 17 0100000 0000 180</t>
  </si>
  <si>
    <t>Невыясненные поступления</t>
  </si>
  <si>
    <t>1 17 0104014 0000 180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</si>
</sst>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3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1" fillId="0" borderId="11" xfId="1" applyNumberFormat="1" applyBorder="1" applyAlignment="1" applyProtection="1">
      <alignment wrapText="1"/>
    </xf>
    <xf numFmtId="0" fontId="11" fillId="0" borderId="12" xfId="1" applyNumberFormat="1" applyBorder="1" applyAlignment="1" applyProtection="1">
      <alignment wrapText="1"/>
    </xf>
    <xf numFmtId="0" fontId="6" fillId="0" borderId="0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center" wrapText="1"/>
    </xf>
    <xf numFmtId="0" fontId="2" fillId="0" borderId="9" xfId="4" applyFont="1" applyFill="1" applyBorder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1"/>
  <sheetViews>
    <sheetView tabSelected="1" showWhiteSpace="0" topLeftCell="H88" workbookViewId="0">
      <selection activeCell="K102" sqref="K102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9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7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7" t="s">
        <v>147</v>
      </c>
      <c r="J2" s="127"/>
      <c r="K2" s="127"/>
      <c r="L2" s="127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8" t="s">
        <v>146</v>
      </c>
      <c r="J3" s="128"/>
      <c r="K3" s="128"/>
      <c r="L3" s="128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8" t="s">
        <v>148</v>
      </c>
      <c r="J4" s="128"/>
      <c r="K4" s="128"/>
      <c r="L4" s="128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8" t="s">
        <v>149</v>
      </c>
      <c r="J5" s="128"/>
      <c r="K5" s="128"/>
      <c r="L5" s="128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8" t="s">
        <v>250</v>
      </c>
      <c r="J6" s="128"/>
      <c r="K6" s="128"/>
      <c r="L6" s="128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2"/>
      <c r="J7" s="82"/>
      <c r="K7" s="88"/>
      <c r="L7" s="83"/>
    </row>
    <row r="8" spans="1:12" ht="46.5" customHeight="1" x14ac:dyDescent="0.25">
      <c r="A8" s="8"/>
      <c r="B8" s="8"/>
      <c r="C8" s="8"/>
      <c r="D8" s="8"/>
      <c r="H8" s="123" t="s">
        <v>251</v>
      </c>
      <c r="I8" s="124"/>
      <c r="J8" s="124"/>
      <c r="K8" s="124"/>
      <c r="L8" s="124"/>
    </row>
    <row r="9" spans="1:12" ht="16.5" customHeight="1" x14ac:dyDescent="0.25">
      <c r="E9" s="9"/>
      <c r="F9" s="9"/>
      <c r="G9" s="9"/>
      <c r="L9" s="50" t="s">
        <v>159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5" t="s">
        <v>0</v>
      </c>
      <c r="I10" s="126" t="s">
        <v>1</v>
      </c>
      <c r="J10" s="85" t="s">
        <v>213</v>
      </c>
      <c r="K10" s="129" t="s">
        <v>252</v>
      </c>
      <c r="L10" s="131" t="s">
        <v>212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5"/>
      <c r="I11" s="126"/>
      <c r="J11" s="33"/>
      <c r="K11" s="130"/>
      <c r="L11" s="132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90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1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6" t="s">
        <v>25</v>
      </c>
      <c r="I14" s="40" t="s">
        <v>26</v>
      </c>
      <c r="J14" s="59">
        <f>J15+J17+J19+J24+J28+J30+J33+J39+J45+J47+J52+J54</f>
        <v>348850.2</v>
      </c>
      <c r="K14" s="92">
        <f>K15+K17+K19+K24+K28+K30+K33+K39+K45+K47+K52+K54</f>
        <v>158855.79999999999</v>
      </c>
      <c r="L14" s="86">
        <f t="shared" ref="L14:L20" si="0">K14/J14*100</f>
        <v>45.536966870020422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6" t="s">
        <v>28</v>
      </c>
      <c r="I15" s="40" t="s">
        <v>29</v>
      </c>
      <c r="J15" s="59">
        <v>234812</v>
      </c>
      <c r="K15" s="92">
        <v>99025</v>
      </c>
      <c r="L15" s="86">
        <f t="shared" si="0"/>
        <v>42.172035500741018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7" t="s">
        <v>127</v>
      </c>
      <c r="I16" s="41" t="s">
        <v>128</v>
      </c>
      <c r="J16" s="60">
        <v>234812</v>
      </c>
      <c r="K16" s="93">
        <v>99025</v>
      </c>
      <c r="L16" s="86">
        <f t="shared" si="0"/>
        <v>42.172035500741018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6" t="s">
        <v>34</v>
      </c>
      <c r="I17" s="40" t="s">
        <v>35</v>
      </c>
      <c r="J17" s="81">
        <v>32153</v>
      </c>
      <c r="K17" s="81">
        <v>17785.900000000001</v>
      </c>
      <c r="L17" s="86">
        <f t="shared" si="0"/>
        <v>55.316455696202539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1" t="s">
        <v>160</v>
      </c>
      <c r="I18" s="51" t="s">
        <v>161</v>
      </c>
      <c r="J18" s="61">
        <v>32153</v>
      </c>
      <c r="K18" s="61">
        <v>17785.900000000001</v>
      </c>
      <c r="L18" s="86">
        <f t="shared" si="0"/>
        <v>55.316455696202539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6" t="s">
        <v>37</v>
      </c>
      <c r="I19" s="40" t="s">
        <v>38</v>
      </c>
      <c r="J19" s="62">
        <v>5164</v>
      </c>
      <c r="K19" s="62">
        <v>3170.4</v>
      </c>
      <c r="L19" s="86">
        <f t="shared" si="0"/>
        <v>61.394268009295118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1" t="s">
        <v>194</v>
      </c>
      <c r="I20" s="51" t="s">
        <v>162</v>
      </c>
      <c r="J20" s="63">
        <v>820</v>
      </c>
      <c r="K20" s="63">
        <v>452</v>
      </c>
      <c r="L20" s="86">
        <f t="shared" si="0"/>
        <v>55.121951219512198</v>
      </c>
    </row>
    <row r="21" spans="1:12" s="21" customFormat="1" ht="25.5" x14ac:dyDescent="0.2">
      <c r="A21" s="19"/>
      <c r="B21" s="19"/>
      <c r="C21" s="19"/>
      <c r="D21" s="19"/>
      <c r="E21" s="20"/>
      <c r="F21" s="20"/>
      <c r="G21" s="20"/>
      <c r="H21" s="51" t="s">
        <v>221</v>
      </c>
      <c r="I21" s="51" t="s">
        <v>214</v>
      </c>
      <c r="J21" s="63">
        <v>0</v>
      </c>
      <c r="K21" s="63">
        <v>-78.8</v>
      </c>
      <c r="L21" s="86"/>
    </row>
    <row r="22" spans="1:12" ht="15" x14ac:dyDescent="0.25">
      <c r="A22" s="1" t="s">
        <v>40</v>
      </c>
      <c r="B22" s="1" t="s">
        <v>31</v>
      </c>
      <c r="C22" s="1" t="s">
        <v>21</v>
      </c>
      <c r="D22" s="1" t="s">
        <v>32</v>
      </c>
      <c r="E22" s="2">
        <v>0</v>
      </c>
      <c r="F22" s="2"/>
      <c r="G22" s="2"/>
      <c r="H22" s="47" t="s">
        <v>41</v>
      </c>
      <c r="I22" s="41" t="s">
        <v>42</v>
      </c>
      <c r="J22" s="64">
        <v>675</v>
      </c>
      <c r="K22" s="64">
        <v>776.8</v>
      </c>
      <c r="L22" s="86">
        <f t="shared" ref="L22:L50" si="1">K22/J22*100</f>
        <v>115.08148148148148</v>
      </c>
    </row>
    <row r="23" spans="1:12" ht="26.25" x14ac:dyDescent="0.25">
      <c r="A23" s="1" t="s">
        <v>43</v>
      </c>
      <c r="B23" s="1" t="s">
        <v>39</v>
      </c>
      <c r="C23" s="1" t="s">
        <v>21</v>
      </c>
      <c r="D23" s="1" t="s">
        <v>32</v>
      </c>
      <c r="E23" s="2">
        <v>0</v>
      </c>
      <c r="F23" s="2"/>
      <c r="G23" s="2"/>
      <c r="H23" s="47" t="s">
        <v>44</v>
      </c>
      <c r="I23" s="41" t="s">
        <v>45</v>
      </c>
      <c r="J23" s="64">
        <v>3669</v>
      </c>
      <c r="K23" s="64">
        <v>2020.4</v>
      </c>
      <c r="L23" s="86">
        <f t="shared" si="1"/>
        <v>55.066775688198419</v>
      </c>
    </row>
    <row r="24" spans="1:12" s="21" customFormat="1" ht="14.25" x14ac:dyDescent="0.2">
      <c r="A24" s="19" t="s">
        <v>46</v>
      </c>
      <c r="B24" s="19" t="s">
        <v>20</v>
      </c>
      <c r="C24" s="19" t="s">
        <v>21</v>
      </c>
      <c r="D24" s="19" t="s">
        <v>22</v>
      </c>
      <c r="E24" s="20">
        <v>0</v>
      </c>
      <c r="F24" s="20"/>
      <c r="G24" s="20"/>
      <c r="H24" s="46" t="s">
        <v>47</v>
      </c>
      <c r="I24" s="40" t="s">
        <v>48</v>
      </c>
      <c r="J24" s="65">
        <v>21112</v>
      </c>
      <c r="K24" s="94">
        <v>7482.6</v>
      </c>
      <c r="L24" s="86">
        <f t="shared" si="1"/>
        <v>35.442402425161049</v>
      </c>
    </row>
    <row r="25" spans="1:12" ht="39" x14ac:dyDescent="0.25">
      <c r="A25" s="1" t="s">
        <v>49</v>
      </c>
      <c r="B25" s="1" t="s">
        <v>50</v>
      </c>
      <c r="C25" s="1" t="s">
        <v>21</v>
      </c>
      <c r="D25" s="1" t="s">
        <v>32</v>
      </c>
      <c r="E25" s="2">
        <v>0</v>
      </c>
      <c r="F25" s="2"/>
      <c r="G25" s="2"/>
      <c r="H25" s="47" t="s">
        <v>130</v>
      </c>
      <c r="I25" s="41" t="s">
        <v>129</v>
      </c>
      <c r="J25" s="66">
        <v>4961</v>
      </c>
      <c r="K25" s="64">
        <v>463.8</v>
      </c>
      <c r="L25" s="86">
        <f t="shared" si="1"/>
        <v>9.3489215883894374</v>
      </c>
    </row>
    <row r="26" spans="1:12" ht="26.25" x14ac:dyDescent="0.25">
      <c r="A26" s="1" t="s">
        <v>51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7" t="s">
        <v>131</v>
      </c>
      <c r="I26" s="41" t="s">
        <v>132</v>
      </c>
      <c r="J26" s="66">
        <v>11301</v>
      </c>
      <c r="K26" s="64">
        <v>6699.4</v>
      </c>
      <c r="L26" s="86">
        <f t="shared" si="1"/>
        <v>59.281479515087156</v>
      </c>
    </row>
    <row r="27" spans="1:12" ht="26.25" x14ac:dyDescent="0.25">
      <c r="A27" s="1" t="s">
        <v>52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7" t="s">
        <v>157</v>
      </c>
      <c r="I27" s="41" t="s">
        <v>133</v>
      </c>
      <c r="J27" s="66">
        <v>4850</v>
      </c>
      <c r="K27" s="64">
        <v>319.39999999999998</v>
      </c>
      <c r="L27" s="86">
        <f t="shared" si="1"/>
        <v>6.5855670103092772</v>
      </c>
    </row>
    <row r="28" spans="1:12" s="21" customFormat="1" ht="25.5" x14ac:dyDescent="0.2">
      <c r="A28" s="19" t="s">
        <v>53</v>
      </c>
      <c r="B28" s="19" t="s">
        <v>20</v>
      </c>
      <c r="C28" s="19" t="s">
        <v>21</v>
      </c>
      <c r="D28" s="19" t="s">
        <v>22</v>
      </c>
      <c r="E28" s="20">
        <v>0</v>
      </c>
      <c r="F28" s="20"/>
      <c r="G28" s="20"/>
      <c r="H28" s="46" t="s">
        <v>54</v>
      </c>
      <c r="I28" s="40" t="s">
        <v>55</v>
      </c>
      <c r="J28" s="65">
        <v>5551</v>
      </c>
      <c r="K28" s="94">
        <v>2794.5</v>
      </c>
      <c r="L28" s="86">
        <f t="shared" si="1"/>
        <v>50.34228067014952</v>
      </c>
    </row>
    <row r="29" spans="1:12" ht="15" x14ac:dyDescent="0.25">
      <c r="A29" s="1" t="s">
        <v>56</v>
      </c>
      <c r="B29" s="1" t="s">
        <v>31</v>
      </c>
      <c r="C29" s="1" t="s">
        <v>21</v>
      </c>
      <c r="D29" s="1" t="s">
        <v>32</v>
      </c>
      <c r="E29" s="2">
        <v>0</v>
      </c>
      <c r="F29" s="2"/>
      <c r="G29" s="2"/>
      <c r="H29" s="47" t="s">
        <v>57</v>
      </c>
      <c r="I29" s="41" t="s">
        <v>58</v>
      </c>
      <c r="J29" s="66">
        <v>5551</v>
      </c>
      <c r="K29" s="64">
        <v>2794.5</v>
      </c>
      <c r="L29" s="86">
        <f t="shared" si="1"/>
        <v>50.34228067014952</v>
      </c>
    </row>
    <row r="30" spans="1:12" s="21" customFormat="1" ht="14.25" x14ac:dyDescent="0.2">
      <c r="A30" s="19" t="s">
        <v>59</v>
      </c>
      <c r="B30" s="19" t="s">
        <v>20</v>
      </c>
      <c r="C30" s="19" t="s">
        <v>21</v>
      </c>
      <c r="D30" s="19" t="s">
        <v>22</v>
      </c>
      <c r="E30" s="20">
        <v>0</v>
      </c>
      <c r="F30" s="20"/>
      <c r="G30" s="20"/>
      <c r="H30" s="46" t="s">
        <v>60</v>
      </c>
      <c r="I30" s="40" t="s">
        <v>61</v>
      </c>
      <c r="J30" s="65">
        <v>2821</v>
      </c>
      <c r="K30" s="94">
        <v>1106.0999999999999</v>
      </c>
      <c r="L30" s="86">
        <f t="shared" si="1"/>
        <v>39.209500177242106</v>
      </c>
    </row>
    <row r="31" spans="1:12" ht="39" hidden="1" x14ac:dyDescent="0.25">
      <c r="A31" s="1" t="s">
        <v>62</v>
      </c>
      <c r="B31" s="1" t="s">
        <v>31</v>
      </c>
      <c r="C31" s="1" t="s">
        <v>21</v>
      </c>
      <c r="D31" s="1" t="s">
        <v>32</v>
      </c>
      <c r="E31" s="2">
        <v>0</v>
      </c>
      <c r="F31" s="2"/>
      <c r="G31" s="2"/>
      <c r="H31" s="47" t="s">
        <v>63</v>
      </c>
      <c r="I31" s="41" t="s">
        <v>64</v>
      </c>
      <c r="J31" s="66"/>
      <c r="K31" s="64"/>
      <c r="L31" s="86" t="e">
        <f t="shared" si="1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51" t="s">
        <v>163</v>
      </c>
      <c r="I32" s="52" t="s">
        <v>164</v>
      </c>
      <c r="J32" s="66">
        <v>2821</v>
      </c>
      <c r="K32" s="64">
        <v>1106.0999999999999</v>
      </c>
      <c r="L32" s="86">
        <f t="shared" si="1"/>
        <v>39.209500177242106</v>
      </c>
    </row>
    <row r="33" spans="1:12" s="21" customFormat="1" ht="38.25" x14ac:dyDescent="0.2">
      <c r="A33" s="19" t="s">
        <v>65</v>
      </c>
      <c r="B33" s="19" t="s">
        <v>20</v>
      </c>
      <c r="C33" s="19" t="s">
        <v>21</v>
      </c>
      <c r="D33" s="19" t="s">
        <v>22</v>
      </c>
      <c r="E33" s="20">
        <v>0</v>
      </c>
      <c r="F33" s="20"/>
      <c r="G33" s="20"/>
      <c r="H33" s="46" t="s">
        <v>66</v>
      </c>
      <c r="I33" s="40" t="s">
        <v>67</v>
      </c>
      <c r="J33" s="65">
        <v>20708</v>
      </c>
      <c r="K33" s="94">
        <v>12377.4</v>
      </c>
      <c r="L33" s="86">
        <f t="shared" si="1"/>
        <v>59.771102955379561</v>
      </c>
    </row>
    <row r="34" spans="1:12" ht="77.25" x14ac:dyDescent="0.25">
      <c r="A34" s="1" t="s">
        <v>68</v>
      </c>
      <c r="B34" s="1" t="s">
        <v>69</v>
      </c>
      <c r="C34" s="1" t="s">
        <v>21</v>
      </c>
      <c r="D34" s="1" t="s">
        <v>70</v>
      </c>
      <c r="E34" s="2">
        <v>0</v>
      </c>
      <c r="F34" s="2"/>
      <c r="G34" s="2"/>
      <c r="H34" s="47" t="s">
        <v>134</v>
      </c>
      <c r="I34" s="41" t="s">
        <v>150</v>
      </c>
      <c r="J34" s="66">
        <v>20207</v>
      </c>
      <c r="K34" s="64">
        <v>12143</v>
      </c>
      <c r="L34" s="86">
        <f t="shared" si="1"/>
        <v>60.093037066363145</v>
      </c>
    </row>
    <row r="35" spans="1:12" ht="64.5" x14ac:dyDescent="0.25">
      <c r="A35" s="1" t="s">
        <v>71</v>
      </c>
      <c r="B35" s="1" t="s">
        <v>50</v>
      </c>
      <c r="C35" s="1" t="s">
        <v>21</v>
      </c>
      <c r="D35" s="1" t="s">
        <v>70</v>
      </c>
      <c r="E35" s="2">
        <v>0</v>
      </c>
      <c r="F35" s="2"/>
      <c r="G35" s="2"/>
      <c r="H35" s="47" t="s">
        <v>153</v>
      </c>
      <c r="I35" s="41" t="s">
        <v>152</v>
      </c>
      <c r="J35" s="66">
        <v>67</v>
      </c>
      <c r="K35" s="64">
        <v>0</v>
      </c>
      <c r="L35" s="86">
        <f t="shared" si="1"/>
        <v>0</v>
      </c>
    </row>
    <row r="36" spans="1:12" ht="51.75" x14ac:dyDescent="0.25">
      <c r="A36" s="1" t="s">
        <v>72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7" t="s">
        <v>137</v>
      </c>
      <c r="I36" s="41" t="s">
        <v>73</v>
      </c>
      <c r="J36" s="66">
        <v>241</v>
      </c>
      <c r="K36" s="64">
        <v>0</v>
      </c>
      <c r="L36" s="86">
        <f t="shared" si="1"/>
        <v>0</v>
      </c>
    </row>
    <row r="37" spans="1:12" ht="26.25" x14ac:dyDescent="0.25">
      <c r="A37" s="1" t="s">
        <v>74</v>
      </c>
      <c r="B37" s="1" t="s">
        <v>69</v>
      </c>
      <c r="C37" s="1" t="s">
        <v>21</v>
      </c>
      <c r="D37" s="1" t="s">
        <v>70</v>
      </c>
      <c r="E37" s="2">
        <v>0</v>
      </c>
      <c r="F37" s="2"/>
      <c r="G37" s="2"/>
      <c r="H37" s="47" t="s">
        <v>135</v>
      </c>
      <c r="I37" s="41" t="s">
        <v>151</v>
      </c>
      <c r="J37" s="66">
        <v>37</v>
      </c>
      <c r="K37" s="64">
        <v>148.1</v>
      </c>
      <c r="L37" s="86">
        <f t="shared" si="1"/>
        <v>400.27027027027026</v>
      </c>
    </row>
    <row r="38" spans="1:12" ht="64.5" x14ac:dyDescent="0.25">
      <c r="A38" s="1" t="s">
        <v>75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7" t="s">
        <v>136</v>
      </c>
      <c r="I38" s="41" t="s">
        <v>154</v>
      </c>
      <c r="J38" s="66">
        <v>156</v>
      </c>
      <c r="K38" s="64">
        <v>86.3</v>
      </c>
      <c r="L38" s="86">
        <f t="shared" si="1"/>
        <v>55.320512820512825</v>
      </c>
    </row>
    <row r="39" spans="1:12" s="21" customFormat="1" ht="14.25" x14ac:dyDescent="0.2">
      <c r="A39" s="19" t="s">
        <v>76</v>
      </c>
      <c r="B39" s="19" t="s">
        <v>20</v>
      </c>
      <c r="C39" s="19" t="s">
        <v>21</v>
      </c>
      <c r="D39" s="19" t="s">
        <v>22</v>
      </c>
      <c r="E39" s="20">
        <v>0</v>
      </c>
      <c r="F39" s="20"/>
      <c r="G39" s="20"/>
      <c r="H39" s="46" t="s">
        <v>77</v>
      </c>
      <c r="I39" s="40" t="s">
        <v>78</v>
      </c>
      <c r="J39" s="65">
        <v>12881</v>
      </c>
      <c r="K39" s="94">
        <v>6638</v>
      </c>
      <c r="L39" s="86">
        <f t="shared" si="1"/>
        <v>51.533266050772454</v>
      </c>
    </row>
    <row r="40" spans="1:12" ht="26.25" hidden="1" x14ac:dyDescent="0.25">
      <c r="A40" s="1" t="s">
        <v>79</v>
      </c>
      <c r="B40" s="1" t="s">
        <v>31</v>
      </c>
      <c r="C40" s="1" t="s">
        <v>21</v>
      </c>
      <c r="D40" s="1" t="s">
        <v>70</v>
      </c>
      <c r="E40" s="2">
        <v>0</v>
      </c>
      <c r="F40" s="2"/>
      <c r="G40" s="2"/>
      <c r="H40" s="47" t="s">
        <v>80</v>
      </c>
      <c r="I40" s="41" t="s">
        <v>81</v>
      </c>
      <c r="J40" s="66"/>
      <c r="K40" s="64"/>
      <c r="L40" s="86" t="e">
        <f t="shared" si="1"/>
        <v>#DIV/0!</v>
      </c>
    </row>
    <row r="41" spans="1:12" ht="51.75" hidden="1" x14ac:dyDescent="0.25">
      <c r="A41" s="1" t="s">
        <v>82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7" t="s">
        <v>83</v>
      </c>
      <c r="I41" s="41" t="s">
        <v>84</v>
      </c>
      <c r="J41" s="66"/>
      <c r="K41" s="64"/>
      <c r="L41" s="86" t="e">
        <f t="shared" si="1"/>
        <v>#DIV/0!</v>
      </c>
    </row>
    <row r="42" spans="1:12" ht="15" hidden="1" x14ac:dyDescent="0.25">
      <c r="A42" s="1" t="s">
        <v>85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7" t="s">
        <v>86</v>
      </c>
      <c r="I42" s="41"/>
      <c r="J42" s="66"/>
      <c r="K42" s="64"/>
      <c r="L42" s="86" t="e">
        <f t="shared" si="1"/>
        <v>#DIV/0!</v>
      </c>
    </row>
    <row r="43" spans="1:12" ht="39" hidden="1" x14ac:dyDescent="0.25">
      <c r="A43" s="1" t="s">
        <v>87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7" t="s">
        <v>88</v>
      </c>
      <c r="I43" s="41" t="s">
        <v>89</v>
      </c>
      <c r="J43" s="66"/>
      <c r="K43" s="64"/>
      <c r="L43" s="86" t="e">
        <f t="shared" si="1"/>
        <v>#DIV/0!</v>
      </c>
    </row>
    <row r="44" spans="1:12" ht="15" x14ac:dyDescent="0.25">
      <c r="A44" s="1"/>
      <c r="B44" s="1"/>
      <c r="C44" s="1"/>
      <c r="D44" s="1"/>
      <c r="E44" s="2"/>
      <c r="F44" s="2"/>
      <c r="G44" s="2"/>
      <c r="H44" s="51" t="s">
        <v>165</v>
      </c>
      <c r="I44" s="51" t="s">
        <v>166</v>
      </c>
      <c r="J44" s="66">
        <v>12881</v>
      </c>
      <c r="K44" s="64">
        <v>6638</v>
      </c>
      <c r="L44" s="86">
        <f t="shared" si="1"/>
        <v>51.533266050772454</v>
      </c>
    </row>
    <row r="45" spans="1:12" s="21" customFormat="1" ht="25.5" x14ac:dyDescent="0.2">
      <c r="A45" s="19" t="s">
        <v>90</v>
      </c>
      <c r="B45" s="19" t="s">
        <v>20</v>
      </c>
      <c r="C45" s="19" t="s">
        <v>21</v>
      </c>
      <c r="D45" s="19" t="s">
        <v>22</v>
      </c>
      <c r="E45" s="20">
        <v>0</v>
      </c>
      <c r="F45" s="20"/>
      <c r="G45" s="20"/>
      <c r="H45" s="46" t="s">
        <v>91</v>
      </c>
      <c r="I45" s="40" t="s">
        <v>92</v>
      </c>
      <c r="J45" s="65">
        <v>50</v>
      </c>
      <c r="K45" s="94">
        <v>13.8</v>
      </c>
      <c r="L45" s="86">
        <f t="shared" si="1"/>
        <v>27.6</v>
      </c>
    </row>
    <row r="46" spans="1:12" ht="26.25" hidden="1" x14ac:dyDescent="0.25">
      <c r="A46" s="1" t="s">
        <v>93</v>
      </c>
      <c r="B46" s="1" t="s">
        <v>50</v>
      </c>
      <c r="C46" s="1" t="s">
        <v>21</v>
      </c>
      <c r="D46" s="1" t="s">
        <v>94</v>
      </c>
      <c r="E46" s="2">
        <v>0</v>
      </c>
      <c r="F46" s="2"/>
      <c r="G46" s="2"/>
      <c r="H46" s="47" t="s">
        <v>95</v>
      </c>
      <c r="I46" s="41" t="s">
        <v>96</v>
      </c>
      <c r="J46" s="66"/>
      <c r="K46" s="64"/>
      <c r="L46" s="86" t="e">
        <f t="shared" si="1"/>
        <v>#DIV/0!</v>
      </c>
    </row>
    <row r="47" spans="1:12" s="21" customFormat="1" ht="25.5" x14ac:dyDescent="0.2">
      <c r="A47" s="19" t="s">
        <v>97</v>
      </c>
      <c r="B47" s="19" t="s">
        <v>20</v>
      </c>
      <c r="C47" s="19" t="s">
        <v>21</v>
      </c>
      <c r="D47" s="19" t="s">
        <v>22</v>
      </c>
      <c r="E47" s="20">
        <v>0</v>
      </c>
      <c r="F47" s="20"/>
      <c r="G47" s="20"/>
      <c r="H47" s="46" t="s">
        <v>98</v>
      </c>
      <c r="I47" s="40" t="s">
        <v>99</v>
      </c>
      <c r="J47" s="65">
        <v>5640</v>
      </c>
      <c r="K47" s="94">
        <v>2080.1</v>
      </c>
      <c r="L47" s="86">
        <f t="shared" si="1"/>
        <v>36.881205673758863</v>
      </c>
    </row>
    <row r="48" spans="1:12" ht="77.25" x14ac:dyDescent="0.25">
      <c r="A48" s="1" t="s">
        <v>100</v>
      </c>
      <c r="B48" s="1" t="s">
        <v>69</v>
      </c>
      <c r="C48" s="1" t="s">
        <v>21</v>
      </c>
      <c r="D48" s="1" t="s">
        <v>101</v>
      </c>
      <c r="E48" s="2">
        <v>0</v>
      </c>
      <c r="F48" s="2"/>
      <c r="G48" s="2"/>
      <c r="H48" s="47" t="s">
        <v>140</v>
      </c>
      <c r="I48" s="41" t="s">
        <v>155</v>
      </c>
      <c r="J48" s="66">
        <v>568.5</v>
      </c>
      <c r="K48" s="64">
        <v>0</v>
      </c>
      <c r="L48" s="86">
        <f t="shared" si="1"/>
        <v>0</v>
      </c>
    </row>
    <row r="49" spans="1:12" ht="39" x14ac:dyDescent="0.25">
      <c r="A49" s="1" t="s">
        <v>102</v>
      </c>
      <c r="B49" s="1" t="s">
        <v>69</v>
      </c>
      <c r="C49" s="1" t="s">
        <v>21</v>
      </c>
      <c r="D49" s="1" t="s">
        <v>103</v>
      </c>
      <c r="E49" s="2">
        <v>0</v>
      </c>
      <c r="F49" s="2"/>
      <c r="G49" s="2"/>
      <c r="H49" s="47" t="s">
        <v>142</v>
      </c>
      <c r="I49" s="41" t="s">
        <v>141</v>
      </c>
      <c r="J49" s="66">
        <v>4871.5</v>
      </c>
      <c r="K49" s="64">
        <v>681.5</v>
      </c>
      <c r="L49" s="86">
        <f t="shared" si="1"/>
        <v>13.989530945294057</v>
      </c>
    </row>
    <row r="50" spans="1:12" ht="64.5" x14ac:dyDescent="0.25">
      <c r="A50" s="1" t="s">
        <v>104</v>
      </c>
      <c r="B50" s="1" t="s">
        <v>69</v>
      </c>
      <c r="C50" s="1" t="s">
        <v>21</v>
      </c>
      <c r="D50" s="1" t="s">
        <v>103</v>
      </c>
      <c r="E50" s="2">
        <v>0</v>
      </c>
      <c r="F50" s="2"/>
      <c r="G50" s="2"/>
      <c r="H50" s="47" t="s">
        <v>143</v>
      </c>
      <c r="I50" s="41" t="s">
        <v>156</v>
      </c>
      <c r="J50" s="66">
        <v>200</v>
      </c>
      <c r="K50" s="64">
        <v>479.1</v>
      </c>
      <c r="L50" s="86">
        <f t="shared" si="1"/>
        <v>239.55</v>
      </c>
    </row>
    <row r="51" spans="1:12" ht="39" x14ac:dyDescent="0.25">
      <c r="A51" s="1"/>
      <c r="B51" s="1"/>
      <c r="C51" s="1"/>
      <c r="D51" s="1"/>
      <c r="E51" s="2"/>
      <c r="F51" s="2"/>
      <c r="G51" s="2"/>
      <c r="H51" s="47" t="s">
        <v>216</v>
      </c>
      <c r="I51" s="41" t="s">
        <v>215</v>
      </c>
      <c r="J51" s="64">
        <v>0</v>
      </c>
      <c r="K51" s="64">
        <v>919.5</v>
      </c>
      <c r="L51" s="86"/>
    </row>
    <row r="52" spans="1:12" s="21" customFormat="1" ht="14.25" x14ac:dyDescent="0.2">
      <c r="A52" s="19" t="s">
        <v>105</v>
      </c>
      <c r="B52" s="19" t="s">
        <v>20</v>
      </c>
      <c r="C52" s="19" t="s">
        <v>21</v>
      </c>
      <c r="D52" s="19" t="s">
        <v>22</v>
      </c>
      <c r="E52" s="20">
        <v>0</v>
      </c>
      <c r="F52" s="20"/>
      <c r="G52" s="20"/>
      <c r="H52" s="46" t="s">
        <v>106</v>
      </c>
      <c r="I52" s="40" t="s">
        <v>107</v>
      </c>
      <c r="J52" s="94">
        <v>2000</v>
      </c>
      <c r="K52" s="94">
        <v>366.6</v>
      </c>
      <c r="L52" s="86">
        <f t="shared" ref="L52" si="2">K52/J52*100</f>
        <v>18.330000000000002</v>
      </c>
    </row>
    <row r="53" spans="1:12" ht="77.25" hidden="1" x14ac:dyDescent="0.25">
      <c r="A53" s="1" t="s">
        <v>108</v>
      </c>
      <c r="B53" s="1" t="s">
        <v>69</v>
      </c>
      <c r="C53" s="1" t="s">
        <v>21</v>
      </c>
      <c r="D53" s="1" t="s">
        <v>109</v>
      </c>
      <c r="E53" s="2">
        <v>0</v>
      </c>
      <c r="F53" s="2"/>
      <c r="G53" s="2"/>
      <c r="H53" s="47" t="s">
        <v>144</v>
      </c>
      <c r="I53" s="42" t="s">
        <v>145</v>
      </c>
      <c r="J53" s="67"/>
      <c r="K53" s="95"/>
      <c r="L53" s="86" t="e">
        <f>K53/J53*100</f>
        <v>#DIV/0!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53" t="s">
        <v>167</v>
      </c>
      <c r="I54" s="53" t="s">
        <v>168</v>
      </c>
      <c r="J54" s="68">
        <v>5958.2</v>
      </c>
      <c r="K54" s="96">
        <v>6015.4</v>
      </c>
      <c r="L54" s="86">
        <f>K54/J54*100</f>
        <v>100.9600214829982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119" t="s">
        <v>253</v>
      </c>
      <c r="I55" s="120" t="s">
        <v>254</v>
      </c>
      <c r="J55" s="102">
        <v>0</v>
      </c>
      <c r="K55" s="96">
        <v>35.6</v>
      </c>
      <c r="L55" s="86"/>
    </row>
    <row r="56" spans="1:12" ht="15" x14ac:dyDescent="0.25">
      <c r="A56" s="1"/>
      <c r="B56" s="1"/>
      <c r="C56" s="1"/>
      <c r="D56" s="1"/>
      <c r="E56" s="2"/>
      <c r="F56" s="2"/>
      <c r="G56" s="2"/>
      <c r="H56" s="121" t="s">
        <v>255</v>
      </c>
      <c r="I56" s="122" t="s">
        <v>254</v>
      </c>
      <c r="J56" s="102">
        <v>0</v>
      </c>
      <c r="K56" s="95">
        <v>35.6</v>
      </c>
      <c r="L56" s="86"/>
    </row>
    <row r="57" spans="1:12" ht="15" x14ac:dyDescent="0.25">
      <c r="A57" s="1"/>
      <c r="B57" s="1"/>
      <c r="C57" s="1"/>
      <c r="D57" s="1"/>
      <c r="E57" s="2"/>
      <c r="F57" s="2"/>
      <c r="G57" s="2"/>
      <c r="H57" s="106" t="s">
        <v>219</v>
      </c>
      <c r="I57" s="103" t="s">
        <v>217</v>
      </c>
      <c r="J57" s="102">
        <v>0</v>
      </c>
      <c r="K57" s="96">
        <v>35.299999999999997</v>
      </c>
      <c r="L57" s="86"/>
    </row>
    <row r="58" spans="1:12" ht="15" x14ac:dyDescent="0.25">
      <c r="A58" s="1"/>
      <c r="B58" s="1"/>
      <c r="C58" s="1"/>
      <c r="D58" s="1"/>
      <c r="E58" s="2"/>
      <c r="F58" s="2"/>
      <c r="G58" s="2"/>
      <c r="H58" s="105" t="s">
        <v>220</v>
      </c>
      <c r="I58" s="104" t="s">
        <v>218</v>
      </c>
      <c r="J58" s="102">
        <v>0</v>
      </c>
      <c r="K58" s="95">
        <v>35.299999999999997</v>
      </c>
      <c r="L58" s="86"/>
    </row>
    <row r="59" spans="1:12" ht="15" x14ac:dyDescent="0.25">
      <c r="A59" s="1"/>
      <c r="B59" s="1"/>
      <c r="C59" s="1"/>
      <c r="D59" s="1"/>
      <c r="E59" s="2"/>
      <c r="F59" s="2"/>
      <c r="G59" s="2"/>
      <c r="H59" s="46" t="s">
        <v>169</v>
      </c>
      <c r="I59" s="54" t="s">
        <v>170</v>
      </c>
      <c r="J59" s="68">
        <v>3770.3</v>
      </c>
      <c r="K59" s="96">
        <v>3756.6</v>
      </c>
      <c r="L59" s="86">
        <f t="shared" ref="L59:L72" si="3">K59/J59*100</f>
        <v>99.636633689626805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47" t="s">
        <v>171</v>
      </c>
      <c r="I60" s="55" t="s">
        <v>172</v>
      </c>
      <c r="J60" s="67">
        <v>3770.3</v>
      </c>
      <c r="K60" s="95">
        <v>3756.6</v>
      </c>
      <c r="L60" s="86">
        <f t="shared" si="3"/>
        <v>99.636633689626805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6" t="s">
        <v>173</v>
      </c>
      <c r="I61" s="54" t="s">
        <v>174</v>
      </c>
      <c r="J61" s="68">
        <v>2187.9</v>
      </c>
      <c r="K61" s="96">
        <v>2187.9</v>
      </c>
      <c r="L61" s="86">
        <f t="shared" si="3"/>
        <v>100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7" t="s">
        <v>175</v>
      </c>
      <c r="I62" s="55" t="s">
        <v>176</v>
      </c>
      <c r="J62" s="67">
        <v>2187.9</v>
      </c>
      <c r="K62" s="95">
        <v>2187.9</v>
      </c>
      <c r="L62" s="86">
        <f t="shared" si="3"/>
        <v>100</v>
      </c>
    </row>
    <row r="63" spans="1:12" s="21" customFormat="1" ht="14.25" x14ac:dyDescent="0.2">
      <c r="A63" s="19" t="s">
        <v>110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6" t="s">
        <v>111</v>
      </c>
      <c r="I63" s="40" t="s">
        <v>112</v>
      </c>
      <c r="J63" s="65">
        <f>J65+J68+J80+J86+J90</f>
        <v>667556.42999999993</v>
      </c>
      <c r="K63" s="94">
        <f>K65+K68+K80+K86+K90+K92+K94</f>
        <v>367003.3</v>
      </c>
      <c r="L63" s="86">
        <f t="shared" si="3"/>
        <v>54.9771200615954</v>
      </c>
    </row>
    <row r="64" spans="1:12" s="21" customFormat="1" ht="25.5" x14ac:dyDescent="0.2">
      <c r="A64" s="19" t="s">
        <v>113</v>
      </c>
      <c r="B64" s="19" t="s">
        <v>20</v>
      </c>
      <c r="C64" s="19" t="s">
        <v>21</v>
      </c>
      <c r="D64" s="19" t="s">
        <v>22</v>
      </c>
      <c r="E64" s="20">
        <v>0</v>
      </c>
      <c r="F64" s="20"/>
      <c r="G64" s="20"/>
      <c r="H64" s="46" t="s">
        <v>114</v>
      </c>
      <c r="I64" s="40" t="s">
        <v>115</v>
      </c>
      <c r="J64" s="65">
        <f>J65+J68+J80+J86</f>
        <v>667202.73</v>
      </c>
      <c r="K64" s="65">
        <f>K65+K68+K80+K86</f>
        <v>370284.1</v>
      </c>
      <c r="L64" s="86">
        <f t="shared" si="3"/>
        <v>55.497989344258222</v>
      </c>
    </row>
    <row r="65" spans="1:12" s="21" customFormat="1" ht="14.25" x14ac:dyDescent="0.2">
      <c r="A65" s="19"/>
      <c r="B65" s="19"/>
      <c r="C65" s="19"/>
      <c r="D65" s="19"/>
      <c r="E65" s="20"/>
      <c r="F65" s="20"/>
      <c r="G65" s="20"/>
      <c r="H65" s="53" t="s">
        <v>177</v>
      </c>
      <c r="I65" s="53" t="s">
        <v>178</v>
      </c>
      <c r="J65" s="65">
        <f>J66+J67</f>
        <v>71120.100000000006</v>
      </c>
      <c r="K65" s="65">
        <f>K66+K67</f>
        <v>33340.699999999997</v>
      </c>
      <c r="L65" s="86">
        <f t="shared" si="3"/>
        <v>46.879433521606401</v>
      </c>
    </row>
    <row r="66" spans="1:12" ht="32.25" customHeight="1" x14ac:dyDescent="0.25">
      <c r="A66" s="1" t="s">
        <v>116</v>
      </c>
      <c r="B66" s="1" t="s">
        <v>69</v>
      </c>
      <c r="C66" s="1" t="s">
        <v>21</v>
      </c>
      <c r="D66" s="1" t="s">
        <v>117</v>
      </c>
      <c r="E66" s="2">
        <v>0</v>
      </c>
      <c r="F66" s="2"/>
      <c r="G66" s="2"/>
      <c r="H66" s="47" t="s">
        <v>138</v>
      </c>
      <c r="I66" s="51" t="s">
        <v>179</v>
      </c>
      <c r="J66" s="66">
        <v>53889</v>
      </c>
      <c r="K66" s="64">
        <v>26946</v>
      </c>
      <c r="L66" s="86">
        <f t="shared" si="3"/>
        <v>50.002783499415457</v>
      </c>
    </row>
    <row r="67" spans="1:12" ht="28.5" customHeight="1" x14ac:dyDescent="0.25">
      <c r="A67" s="1" t="s">
        <v>116</v>
      </c>
      <c r="B67" s="1" t="s">
        <v>50</v>
      </c>
      <c r="C67" s="1" t="s">
        <v>21</v>
      </c>
      <c r="D67" s="1" t="s">
        <v>117</v>
      </c>
      <c r="E67" s="2">
        <v>0</v>
      </c>
      <c r="F67" s="2"/>
      <c r="G67" s="2"/>
      <c r="H67" s="47" t="s">
        <v>139</v>
      </c>
      <c r="I67" s="51" t="s">
        <v>180</v>
      </c>
      <c r="J67" s="66">
        <v>17231.099999999999</v>
      </c>
      <c r="K67" s="64">
        <v>6394.7</v>
      </c>
      <c r="L67" s="86">
        <f t="shared" si="3"/>
        <v>37.111385808218863</v>
      </c>
    </row>
    <row r="68" spans="1:12" ht="15.75" customHeight="1" x14ac:dyDescent="0.25">
      <c r="A68" s="1"/>
      <c r="B68" s="1"/>
      <c r="C68" s="1"/>
      <c r="D68" s="1"/>
      <c r="E68" s="2"/>
      <c r="F68" s="2"/>
      <c r="G68" s="2"/>
      <c r="H68" s="53" t="s">
        <v>195</v>
      </c>
      <c r="I68" s="53" t="s">
        <v>181</v>
      </c>
      <c r="J68" s="65">
        <f>J69+J70+J71+J72+J73+J74+J75+J76+J77+J78+J79</f>
        <v>105539.4</v>
      </c>
      <c r="K68" s="65">
        <f>K69+K70+K71+K72+K73+K74+K75+K76+K77+K78+K79</f>
        <v>47280.6</v>
      </c>
      <c r="L68" s="86">
        <f t="shared" si="3"/>
        <v>44.799003973871372</v>
      </c>
    </row>
    <row r="69" spans="1:12" ht="86.25" customHeight="1" x14ac:dyDescent="0.25">
      <c r="A69" s="1"/>
      <c r="B69" s="1"/>
      <c r="C69" s="1"/>
      <c r="D69" s="1"/>
      <c r="E69" s="2"/>
      <c r="F69" s="2"/>
      <c r="G69" s="2"/>
      <c r="H69" s="51" t="s">
        <v>196</v>
      </c>
      <c r="I69" s="51" t="s">
        <v>222</v>
      </c>
      <c r="J69" s="66">
        <v>11226.6</v>
      </c>
      <c r="K69" s="64">
        <v>2839.3</v>
      </c>
      <c r="L69" s="86">
        <f t="shared" si="3"/>
        <v>25.290827142678996</v>
      </c>
    </row>
    <row r="70" spans="1:12" ht="71.25" customHeight="1" x14ac:dyDescent="0.25">
      <c r="A70" s="1"/>
      <c r="B70" s="1"/>
      <c r="C70" s="1"/>
      <c r="D70" s="1"/>
      <c r="E70" s="2"/>
      <c r="F70" s="2"/>
      <c r="G70" s="2"/>
      <c r="H70" s="51" t="s">
        <v>223</v>
      </c>
      <c r="I70" s="51" t="s">
        <v>224</v>
      </c>
      <c r="J70" s="66">
        <v>1919.6</v>
      </c>
      <c r="K70" s="64">
        <v>87.8</v>
      </c>
      <c r="L70" s="86">
        <f t="shared" si="3"/>
        <v>4.5738695561575327</v>
      </c>
    </row>
    <row r="71" spans="1:12" ht="42.75" customHeight="1" x14ac:dyDescent="0.25">
      <c r="A71" s="1"/>
      <c r="B71" s="1"/>
      <c r="C71" s="1"/>
      <c r="D71" s="1"/>
      <c r="E71" s="2"/>
      <c r="F71" s="2"/>
      <c r="G71" s="2"/>
      <c r="H71" s="51" t="s">
        <v>205</v>
      </c>
      <c r="I71" s="44" t="s">
        <v>204</v>
      </c>
      <c r="J71" s="66">
        <v>744.3</v>
      </c>
      <c r="K71" s="64">
        <v>744.3</v>
      </c>
      <c r="L71" s="86">
        <f t="shared" si="3"/>
        <v>100</v>
      </c>
    </row>
    <row r="72" spans="1:12" ht="57" customHeight="1" x14ac:dyDescent="0.25">
      <c r="A72" s="1"/>
      <c r="B72" s="1"/>
      <c r="C72" s="1"/>
      <c r="D72" s="1"/>
      <c r="E72" s="2"/>
      <c r="F72" s="2"/>
      <c r="G72" s="2"/>
      <c r="H72" s="108" t="s">
        <v>226</v>
      </c>
      <c r="I72" s="44" t="s">
        <v>225</v>
      </c>
      <c r="J72" s="66">
        <v>13918.2</v>
      </c>
      <c r="K72" s="64">
        <v>6123.7</v>
      </c>
      <c r="L72" s="86">
        <f t="shared" si="3"/>
        <v>43.997787070167114</v>
      </c>
    </row>
    <row r="73" spans="1:12" ht="44.25" customHeight="1" x14ac:dyDescent="0.25">
      <c r="A73" s="1"/>
      <c r="B73" s="1"/>
      <c r="C73" s="1"/>
      <c r="D73" s="1"/>
      <c r="E73" s="2"/>
      <c r="F73" s="2"/>
      <c r="G73" s="2"/>
      <c r="H73" s="108" t="s">
        <v>197</v>
      </c>
      <c r="I73" s="44" t="s">
        <v>227</v>
      </c>
      <c r="J73" s="66">
        <v>100</v>
      </c>
      <c r="K73" s="64">
        <v>100</v>
      </c>
      <c r="L73" s="86"/>
    </row>
    <row r="74" spans="1:12" ht="33.75" customHeight="1" x14ac:dyDescent="0.25">
      <c r="A74" s="1"/>
      <c r="B74" s="1"/>
      <c r="C74" s="1"/>
      <c r="D74" s="1"/>
      <c r="E74" s="2"/>
      <c r="F74" s="2"/>
      <c r="G74" s="2"/>
      <c r="H74" s="108" t="s">
        <v>228</v>
      </c>
      <c r="I74" s="44" t="s">
        <v>230</v>
      </c>
      <c r="J74" s="66">
        <v>419.7</v>
      </c>
      <c r="K74" s="64">
        <v>0</v>
      </c>
      <c r="L74" s="86"/>
    </row>
    <row r="75" spans="1:12" ht="29.25" customHeight="1" x14ac:dyDescent="0.25">
      <c r="A75" s="1"/>
      <c r="B75" s="1"/>
      <c r="C75" s="1"/>
      <c r="D75" s="1"/>
      <c r="E75" s="2"/>
      <c r="F75" s="2"/>
      <c r="G75" s="2"/>
      <c r="H75" s="108" t="s">
        <v>229</v>
      </c>
      <c r="I75" s="44" t="s">
        <v>231</v>
      </c>
      <c r="J75" s="66">
        <v>89.2</v>
      </c>
      <c r="K75" s="64">
        <v>0</v>
      </c>
      <c r="L75" s="86"/>
    </row>
    <row r="76" spans="1:12" ht="25.5" x14ac:dyDescent="0.25">
      <c r="A76" s="1"/>
      <c r="B76" s="1"/>
      <c r="C76" s="1"/>
      <c r="D76" s="1"/>
      <c r="E76" s="2"/>
      <c r="F76" s="2"/>
      <c r="G76" s="2"/>
      <c r="H76" s="75" t="s">
        <v>206</v>
      </c>
      <c r="I76" s="43" t="s">
        <v>207</v>
      </c>
      <c r="J76" s="69">
        <v>22723.1</v>
      </c>
      <c r="K76" s="97">
        <v>12690</v>
      </c>
      <c r="L76" s="107">
        <f t="shared" ref="L76:L85" si="4">K76/J76*100</f>
        <v>55.846253372119122</v>
      </c>
    </row>
    <row r="77" spans="1:12" ht="24.75" customHeight="1" x14ac:dyDescent="0.25">
      <c r="A77" s="1"/>
      <c r="B77" s="1"/>
      <c r="C77" s="1"/>
      <c r="D77" s="1"/>
      <c r="E77" s="2"/>
      <c r="F77" s="2"/>
      <c r="G77" s="2"/>
      <c r="H77" s="75" t="s">
        <v>198</v>
      </c>
      <c r="I77" s="76" t="s">
        <v>183</v>
      </c>
      <c r="J77" s="74">
        <v>187.3</v>
      </c>
      <c r="K77" s="74">
        <v>187.3</v>
      </c>
      <c r="L77" s="86">
        <f t="shared" si="4"/>
        <v>100</v>
      </c>
    </row>
    <row r="78" spans="1:12" ht="26.25" x14ac:dyDescent="0.25">
      <c r="A78" s="1" t="s">
        <v>118</v>
      </c>
      <c r="B78" s="1" t="s">
        <v>50</v>
      </c>
      <c r="C78" s="1" t="s">
        <v>21</v>
      </c>
      <c r="D78" s="1" t="s">
        <v>117</v>
      </c>
      <c r="E78" s="2">
        <v>0</v>
      </c>
      <c r="F78" s="2"/>
      <c r="G78" s="2"/>
      <c r="H78" s="47" t="s">
        <v>192</v>
      </c>
      <c r="I78" s="41" t="s">
        <v>184</v>
      </c>
      <c r="J78" s="66">
        <v>4514.7</v>
      </c>
      <c r="K78" s="64">
        <v>0</v>
      </c>
      <c r="L78" s="86">
        <f t="shared" si="4"/>
        <v>0</v>
      </c>
    </row>
    <row r="79" spans="1:12" ht="39.75" customHeight="1" x14ac:dyDescent="0.25">
      <c r="A79" s="1"/>
      <c r="B79" s="1"/>
      <c r="C79" s="1"/>
      <c r="D79" s="1"/>
      <c r="E79" s="2"/>
      <c r="F79" s="2"/>
      <c r="G79" s="2"/>
      <c r="H79" s="56" t="s">
        <v>193</v>
      </c>
      <c r="I79" s="80" t="s">
        <v>185</v>
      </c>
      <c r="J79" s="69">
        <v>49696.7</v>
      </c>
      <c r="K79" s="97">
        <v>24508.2</v>
      </c>
      <c r="L79" s="107">
        <f t="shared" si="4"/>
        <v>49.315548114864775</v>
      </c>
    </row>
    <row r="80" spans="1:12" ht="19.5" customHeight="1" x14ac:dyDescent="0.25">
      <c r="A80" s="1" t="s">
        <v>119</v>
      </c>
      <c r="B80" s="1" t="s">
        <v>69</v>
      </c>
      <c r="C80" s="1" t="s">
        <v>21</v>
      </c>
      <c r="D80" s="1" t="s">
        <v>117</v>
      </c>
      <c r="E80" s="2">
        <v>0</v>
      </c>
      <c r="F80" s="2"/>
      <c r="G80" s="2"/>
      <c r="H80" s="57" t="s">
        <v>158</v>
      </c>
      <c r="I80" s="78" t="s">
        <v>186</v>
      </c>
      <c r="J80" s="77">
        <f>J81+J82+J83+J84+J85</f>
        <v>388974.52999999997</v>
      </c>
      <c r="K80" s="98">
        <f>K81+K82+K83+K84+K85</f>
        <v>251443</v>
      </c>
      <c r="L80" s="107">
        <f t="shared" si="4"/>
        <v>64.642535849326705</v>
      </c>
    </row>
    <row r="81" spans="1:12" ht="34.5" customHeight="1" x14ac:dyDescent="0.25">
      <c r="A81" s="1"/>
      <c r="B81" s="1"/>
      <c r="C81" s="1"/>
      <c r="D81" s="1"/>
      <c r="E81" s="2"/>
      <c r="F81" s="2"/>
      <c r="G81" s="2"/>
      <c r="H81" s="56" t="s">
        <v>199</v>
      </c>
      <c r="I81" s="58" t="s">
        <v>187</v>
      </c>
      <c r="J81" s="69">
        <v>384724</v>
      </c>
      <c r="K81" s="97">
        <v>249647.1</v>
      </c>
      <c r="L81" s="107">
        <f t="shared" si="4"/>
        <v>64.889921086285227</v>
      </c>
    </row>
    <row r="82" spans="1:12" ht="67.5" customHeight="1" x14ac:dyDescent="0.25">
      <c r="A82" s="1" t="s">
        <v>120</v>
      </c>
      <c r="B82" s="1" t="s">
        <v>69</v>
      </c>
      <c r="C82" s="1" t="s">
        <v>21</v>
      </c>
      <c r="D82" s="1" t="s">
        <v>117</v>
      </c>
      <c r="E82" s="2">
        <v>0</v>
      </c>
      <c r="F82" s="2"/>
      <c r="G82" s="2"/>
      <c r="H82" s="56" t="s">
        <v>200</v>
      </c>
      <c r="I82" s="58" t="s">
        <v>188</v>
      </c>
      <c r="J82" s="69">
        <v>1160</v>
      </c>
      <c r="K82" s="97">
        <v>487.9</v>
      </c>
      <c r="L82" s="107">
        <f t="shared" si="4"/>
        <v>42.060344827586206</v>
      </c>
    </row>
    <row r="83" spans="1:12" ht="37.5" customHeight="1" x14ac:dyDescent="0.25">
      <c r="A83" s="1" t="s">
        <v>121</v>
      </c>
      <c r="B83" s="1" t="s">
        <v>50</v>
      </c>
      <c r="C83" s="1" t="s">
        <v>21</v>
      </c>
      <c r="D83" s="1" t="s">
        <v>117</v>
      </c>
      <c r="E83" s="2">
        <v>0</v>
      </c>
      <c r="F83" s="2"/>
      <c r="G83" s="2"/>
      <c r="H83" s="47" t="s">
        <v>201</v>
      </c>
      <c r="I83" s="41" t="s">
        <v>189</v>
      </c>
      <c r="J83" s="66">
        <v>1646.73</v>
      </c>
      <c r="K83" s="64">
        <v>667.6</v>
      </c>
      <c r="L83" s="86">
        <f t="shared" si="4"/>
        <v>40.54095085411695</v>
      </c>
    </row>
    <row r="84" spans="1:12" ht="59.25" customHeight="1" x14ac:dyDescent="0.25">
      <c r="A84" s="1" t="s">
        <v>122</v>
      </c>
      <c r="B84" s="1" t="s">
        <v>69</v>
      </c>
      <c r="C84" s="1" t="s">
        <v>21</v>
      </c>
      <c r="D84" s="1" t="s">
        <v>117</v>
      </c>
      <c r="E84" s="2">
        <v>0</v>
      </c>
      <c r="F84" s="2"/>
      <c r="G84" s="2"/>
      <c r="H84" s="47" t="s">
        <v>202</v>
      </c>
      <c r="I84" s="79" t="s">
        <v>190</v>
      </c>
      <c r="J84" s="109">
        <v>7</v>
      </c>
      <c r="K84" s="110">
        <v>7</v>
      </c>
      <c r="L84" s="107">
        <f t="shared" si="4"/>
        <v>100</v>
      </c>
    </row>
    <row r="85" spans="1:12" ht="36" customHeight="1" x14ac:dyDescent="0.25">
      <c r="A85" s="1" t="s">
        <v>123</v>
      </c>
      <c r="B85" s="1" t="s">
        <v>69</v>
      </c>
      <c r="C85" s="1" t="s">
        <v>21</v>
      </c>
      <c r="D85" s="1" t="s">
        <v>117</v>
      </c>
      <c r="E85" s="2">
        <v>0</v>
      </c>
      <c r="F85" s="2"/>
      <c r="G85" s="2"/>
      <c r="H85" s="48" t="s">
        <v>203</v>
      </c>
      <c r="I85" s="58" t="s">
        <v>191</v>
      </c>
      <c r="J85" s="69">
        <v>1436.8</v>
      </c>
      <c r="K85" s="97">
        <v>633.4</v>
      </c>
      <c r="L85" s="107">
        <f t="shared" si="4"/>
        <v>44.084075723830736</v>
      </c>
    </row>
    <row r="86" spans="1:12" ht="21" customHeight="1" x14ac:dyDescent="0.25">
      <c r="A86" s="1"/>
      <c r="B86" s="1"/>
      <c r="C86" s="1"/>
      <c r="D86" s="1"/>
      <c r="E86" s="2"/>
      <c r="F86" s="2"/>
      <c r="G86" s="2"/>
      <c r="H86" s="111" t="s">
        <v>233</v>
      </c>
      <c r="I86" s="78" t="s">
        <v>232</v>
      </c>
      <c r="J86" s="77">
        <f>J87+J88+J89</f>
        <v>101568.7</v>
      </c>
      <c r="K86" s="77">
        <f>K87+K88+K89</f>
        <v>38219.800000000003</v>
      </c>
      <c r="L86" s="113">
        <f t="shared" ref="L86:L89" si="5">K86/J86*100</f>
        <v>37.629505940314296</v>
      </c>
    </row>
    <row r="87" spans="1:12" ht="106.5" customHeight="1" x14ac:dyDescent="0.25">
      <c r="A87" s="1"/>
      <c r="B87" s="1"/>
      <c r="C87" s="1"/>
      <c r="D87" s="1"/>
      <c r="E87" s="2"/>
      <c r="F87" s="2"/>
      <c r="G87" s="2"/>
      <c r="H87" s="112" t="s">
        <v>235</v>
      </c>
      <c r="I87" s="58" t="s">
        <v>234</v>
      </c>
      <c r="J87" s="69">
        <v>16799.7</v>
      </c>
      <c r="K87" s="97">
        <v>10881.6</v>
      </c>
      <c r="L87" s="107">
        <f t="shared" si="5"/>
        <v>64.772585224736162</v>
      </c>
    </row>
    <row r="88" spans="1:12" ht="45" customHeight="1" x14ac:dyDescent="0.25">
      <c r="A88" s="1"/>
      <c r="B88" s="1"/>
      <c r="C88" s="1"/>
      <c r="D88" s="1"/>
      <c r="E88" s="2"/>
      <c r="F88" s="2"/>
      <c r="G88" s="2"/>
      <c r="H88" s="48" t="s">
        <v>239</v>
      </c>
      <c r="I88" s="58" t="s">
        <v>236</v>
      </c>
      <c r="J88" s="69">
        <v>54406.5</v>
      </c>
      <c r="K88" s="97">
        <v>25356.400000000001</v>
      </c>
      <c r="L88" s="107">
        <f t="shared" si="5"/>
        <v>46.605460744580149</v>
      </c>
    </row>
    <row r="89" spans="1:12" ht="29.25" customHeight="1" x14ac:dyDescent="0.25">
      <c r="A89" s="1"/>
      <c r="B89" s="1"/>
      <c r="C89" s="1"/>
      <c r="D89" s="1"/>
      <c r="E89" s="2"/>
      <c r="F89" s="2"/>
      <c r="G89" s="2"/>
      <c r="H89" s="48" t="s">
        <v>238</v>
      </c>
      <c r="I89" s="58" t="s">
        <v>237</v>
      </c>
      <c r="J89" s="69">
        <v>30362.5</v>
      </c>
      <c r="K89" s="97">
        <v>1981.8</v>
      </c>
      <c r="L89" s="107">
        <f t="shared" si="5"/>
        <v>6.5271305063812264</v>
      </c>
    </row>
    <row r="90" spans="1:12" ht="20.25" customHeight="1" x14ac:dyDescent="0.25">
      <c r="A90" s="1"/>
      <c r="B90" s="1"/>
      <c r="C90" s="1"/>
      <c r="D90" s="1"/>
      <c r="E90" s="2"/>
      <c r="F90" s="2"/>
      <c r="G90" s="2"/>
      <c r="H90" s="48" t="s">
        <v>210</v>
      </c>
      <c r="I90" s="40" t="s">
        <v>208</v>
      </c>
      <c r="J90" s="77">
        <v>353.7</v>
      </c>
      <c r="K90" s="98">
        <v>363.5</v>
      </c>
      <c r="L90" s="86">
        <f>K90/J90*100</f>
        <v>102.77070964093866</v>
      </c>
    </row>
    <row r="91" spans="1:12" ht="36" customHeight="1" x14ac:dyDescent="0.25">
      <c r="A91" s="1"/>
      <c r="B91" s="1"/>
      <c r="C91" s="1"/>
      <c r="D91" s="1"/>
      <c r="E91" s="2"/>
      <c r="F91" s="2"/>
      <c r="G91" s="2"/>
      <c r="H91" s="112" t="s">
        <v>209</v>
      </c>
      <c r="I91" s="58" t="s">
        <v>211</v>
      </c>
      <c r="J91" s="69">
        <v>353.7</v>
      </c>
      <c r="K91" s="97">
        <v>363.5</v>
      </c>
      <c r="L91" s="107">
        <f>K91/J91*100</f>
        <v>102.77070964093866</v>
      </c>
    </row>
    <row r="92" spans="1:12" ht="66" customHeight="1" x14ac:dyDescent="0.25">
      <c r="A92" s="1"/>
      <c r="B92" s="1"/>
      <c r="C92" s="1"/>
      <c r="D92" s="1"/>
      <c r="E92" s="2"/>
      <c r="F92" s="2"/>
      <c r="G92" s="2"/>
      <c r="H92" s="114" t="s">
        <v>243</v>
      </c>
      <c r="I92" s="78" t="s">
        <v>240</v>
      </c>
      <c r="J92" s="115">
        <v>0</v>
      </c>
      <c r="K92" s="98">
        <v>367.9</v>
      </c>
      <c r="L92" s="113">
        <v>0</v>
      </c>
    </row>
    <row r="93" spans="1:12" ht="36" customHeight="1" x14ac:dyDescent="0.25">
      <c r="A93" s="1"/>
      <c r="B93" s="1"/>
      <c r="C93" s="1"/>
      <c r="D93" s="1"/>
      <c r="E93" s="2"/>
      <c r="F93" s="2"/>
      <c r="G93" s="2"/>
      <c r="H93" s="112" t="s">
        <v>242</v>
      </c>
      <c r="I93" s="58" t="s">
        <v>241</v>
      </c>
      <c r="J93" s="110">
        <v>0</v>
      </c>
      <c r="K93" s="97">
        <v>367.9</v>
      </c>
      <c r="L93" s="107"/>
    </row>
    <row r="94" spans="1:12" ht="42.75" customHeight="1" x14ac:dyDescent="0.25">
      <c r="A94" s="1"/>
      <c r="B94" s="1"/>
      <c r="C94" s="1"/>
      <c r="D94" s="1"/>
      <c r="E94" s="2"/>
      <c r="F94" s="2"/>
      <c r="G94" s="2"/>
      <c r="H94" s="114" t="s">
        <v>245</v>
      </c>
      <c r="I94" s="78" t="s">
        <v>244</v>
      </c>
      <c r="J94" s="115">
        <v>0</v>
      </c>
      <c r="K94" s="98">
        <v>-4012.2</v>
      </c>
      <c r="L94" s="113"/>
    </row>
    <row r="95" spans="1:12" ht="49.5" customHeight="1" x14ac:dyDescent="0.25">
      <c r="A95" s="1"/>
      <c r="B95" s="1"/>
      <c r="C95" s="1"/>
      <c r="D95" s="1"/>
      <c r="E95" s="2"/>
      <c r="F95" s="2"/>
      <c r="G95" s="2"/>
      <c r="H95" s="112" t="s">
        <v>249</v>
      </c>
      <c r="I95" s="117" t="s">
        <v>246</v>
      </c>
      <c r="J95" s="116">
        <v>0</v>
      </c>
      <c r="K95" s="97">
        <v>-39.9</v>
      </c>
      <c r="L95" s="113"/>
    </row>
    <row r="96" spans="1:12" ht="39.75" customHeight="1" x14ac:dyDescent="0.25">
      <c r="A96" s="1"/>
      <c r="B96" s="1"/>
      <c r="C96" s="1"/>
      <c r="D96" s="1"/>
      <c r="E96" s="2"/>
      <c r="F96" s="2"/>
      <c r="G96" s="2"/>
      <c r="H96" s="112" t="s">
        <v>248</v>
      </c>
      <c r="I96" s="118" t="s">
        <v>247</v>
      </c>
      <c r="J96" s="116">
        <v>0</v>
      </c>
      <c r="K96" s="97">
        <v>-3972.3</v>
      </c>
      <c r="L96" s="107"/>
    </row>
    <row r="97" spans="1:12" x14ac:dyDescent="0.25">
      <c r="A97" s="22"/>
      <c r="B97" s="22"/>
      <c r="C97" s="22"/>
      <c r="D97" s="22"/>
      <c r="E97" s="23"/>
      <c r="F97" s="24"/>
      <c r="G97" s="24"/>
      <c r="H97" s="49"/>
      <c r="I97" s="45" t="s">
        <v>124</v>
      </c>
      <c r="J97" s="65">
        <f>J14+J63</f>
        <v>1016406.6299999999</v>
      </c>
      <c r="K97" s="94">
        <f>K14+K63</f>
        <v>525859.1</v>
      </c>
      <c r="L97" s="86">
        <f>K97/J97*100</f>
        <v>51.737078889381117</v>
      </c>
    </row>
    <row r="98" spans="1:12" hidden="1" x14ac:dyDescent="0.25">
      <c r="A98" s="22"/>
      <c r="B98" s="22"/>
      <c r="C98" s="22"/>
      <c r="D98" s="22"/>
      <c r="E98" s="23"/>
      <c r="F98" s="24"/>
      <c r="G98" s="24"/>
      <c r="H98" s="31"/>
      <c r="I98" s="32" t="s">
        <v>125</v>
      </c>
      <c r="J98" s="70"/>
      <c r="K98" s="99"/>
      <c r="L98" s="86" t="e">
        <f>K98/J98*100</f>
        <v>#DIV/0!</v>
      </c>
    </row>
    <row r="99" spans="1:12" hidden="1" x14ac:dyDescent="0.25">
      <c r="A99" s="22"/>
      <c r="B99" s="22"/>
      <c r="C99" s="22"/>
      <c r="D99" s="22"/>
      <c r="E99" s="23"/>
      <c r="F99" s="24"/>
      <c r="G99" s="24"/>
      <c r="H99" s="25"/>
      <c r="I99" s="28" t="s">
        <v>126</v>
      </c>
      <c r="J99" s="71"/>
      <c r="K99" s="100"/>
      <c r="L99" s="86" t="e">
        <f>K99/J99*100</f>
        <v>#DIV/0!</v>
      </c>
    </row>
    <row r="100" spans="1:12" ht="15" x14ac:dyDescent="0.25">
      <c r="H100" s="49"/>
      <c r="I100" s="45" t="s">
        <v>182</v>
      </c>
      <c r="J100" s="72">
        <f>J97-J101</f>
        <v>-24475.770000000135</v>
      </c>
      <c r="K100" s="84">
        <f>K97-K101</f>
        <v>-8841.5999999999767</v>
      </c>
      <c r="L100" s="86">
        <f>K100/J100*100</f>
        <v>36.123889054358365</v>
      </c>
    </row>
    <row r="101" spans="1:12" ht="15" x14ac:dyDescent="0.25">
      <c r="H101" s="49"/>
      <c r="I101" s="45" t="s">
        <v>126</v>
      </c>
      <c r="J101" s="73">
        <v>1040882.4</v>
      </c>
      <c r="K101" s="101">
        <v>534700.69999999995</v>
      </c>
      <c r="L101" s="86">
        <f>K101/J101*100</f>
        <v>51.369943424924848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2022-12-15T10:08:59Z</cp:lastPrinted>
  <dcterms:created xsi:type="dcterms:W3CDTF">2020-11-15T17:15:43Z</dcterms:created>
  <dcterms:modified xsi:type="dcterms:W3CDTF">2023-07-11T07:56:36Z</dcterms:modified>
</cp:coreProperties>
</file>