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777\совет депутатов\1 созыв 2021-2026\18 сессия 25.05.2023\решения\5-379 исп. бюджета за 2022 год\"/>
    </mc:Choice>
  </mc:AlternateContent>
  <bookViews>
    <workbookView xWindow="240" yWindow="75" windowWidth="20115" windowHeight="646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K60" i="1" l="1"/>
  <c r="K61" i="1" l="1"/>
  <c r="J61" i="1"/>
  <c r="J60" i="1"/>
  <c r="L60" i="1" s="1"/>
  <c r="L92" i="1"/>
  <c r="L88" i="1"/>
  <c r="L86" i="1"/>
  <c r="L78" i="1"/>
  <c r="L76" i="1"/>
  <c r="L99" i="1"/>
  <c r="L91" i="1"/>
  <c r="L89" i="1"/>
  <c r="L87" i="1"/>
  <c r="L85" i="1"/>
  <c r="L84" i="1"/>
  <c r="L83" i="1"/>
  <c r="L82" i="1"/>
  <c r="L81" i="1"/>
  <c r="L80" i="1"/>
  <c r="L79" i="1"/>
  <c r="L77" i="1"/>
  <c r="L75" i="1"/>
  <c r="L74" i="1"/>
  <c r="L73" i="1"/>
  <c r="L72" i="1"/>
  <c r="L71" i="1"/>
  <c r="L70" i="1"/>
  <c r="L69" i="1"/>
  <c r="L66" i="1"/>
  <c r="L62" i="1"/>
  <c r="L68" i="1"/>
  <c r="L67" i="1"/>
  <c r="L65" i="1"/>
  <c r="L64" i="1"/>
  <c r="L63" i="1"/>
  <c r="L59" i="1"/>
  <c r="L58" i="1"/>
  <c r="L57" i="1"/>
  <c r="L56" i="1"/>
  <c r="L50" i="1"/>
  <c r="L49" i="1"/>
  <c r="L48" i="1"/>
  <c r="L47" i="1"/>
  <c r="L46" i="1"/>
  <c r="L44" i="1"/>
  <c r="L43" i="1"/>
  <c r="L38" i="1"/>
  <c r="L37" i="1"/>
  <c r="L36" i="1"/>
  <c r="L35" i="1"/>
  <c r="L34" i="1"/>
  <c r="L33" i="1"/>
  <c r="L31" i="1"/>
  <c r="L30" i="1"/>
  <c r="L29" i="1"/>
  <c r="L28" i="1"/>
  <c r="L27" i="1"/>
  <c r="L26" i="1"/>
  <c r="L25" i="1"/>
  <c r="L23" i="1"/>
  <c r="L22" i="1"/>
  <c r="L21" i="1"/>
  <c r="L19" i="1"/>
  <c r="L18" i="1"/>
  <c r="K16" i="1"/>
  <c r="K97" i="1" s="1"/>
  <c r="K98" i="1" s="1"/>
  <c r="L61" i="1" l="1"/>
  <c r="J51" i="1"/>
  <c r="L51" i="1" s="1"/>
  <c r="J20" i="1" l="1"/>
  <c r="L20" i="1" s="1"/>
  <c r="L90" i="1" l="1"/>
  <c r="J17" i="1" l="1"/>
  <c r="L17" i="1" s="1"/>
  <c r="J24" i="1"/>
  <c r="L24" i="1" s="1"/>
  <c r="J32" i="1"/>
  <c r="L32" i="1" s="1"/>
  <c r="J45" i="1"/>
  <c r="L45" i="1" s="1"/>
  <c r="E15" i="1"/>
  <c r="F15" i="1"/>
  <c r="J16" i="1" l="1"/>
  <c r="J97" i="1" s="1"/>
  <c r="L16" i="1" l="1"/>
  <c r="J98" i="1" l="1"/>
  <c r="L98" i="1" s="1"/>
  <c r="L97" i="1"/>
</calcChain>
</file>

<file path=xl/sharedStrings.xml><?xml version="1.0" encoding="utf-8"?>
<sst xmlns="http://schemas.openxmlformats.org/spreadsheetml/2006/main" count="386" uniqueCount="248">
  <si>
    <t>Код бюджетной классификации Российской Федерации</t>
  </si>
  <si>
    <t>Наименование доходов</t>
  </si>
  <si>
    <t>БКД
Код</t>
  </si>
  <si>
    <t>ЭД_БКД
Код</t>
  </si>
  <si>
    <t>Программы
Код</t>
  </si>
  <si>
    <t>КОСГУ
Код</t>
  </si>
  <si>
    <t>Формула
КБ расходы</t>
  </si>
  <si>
    <t>Вариант=Якшур-Бодьинский 2021;
Табл=Проект 2021 (МР);
МО=1302600;
ВР=000;
ЦС=00000;
Ведомства=000;
ФКР=0000;
Балансировка бюджета=20;
Узлы=26;
Муниципальные программы=00000;</t>
  </si>
  <si>
    <t>Вариант=Якшур-Бодьинский 2021;
Табл=Проект 2021 (ПС);
МО=1302600;
ВР=000;
ЦС=00000;
Ведомства=000;
ФКР=0000;
Балансировка бюджета=20;
Узлы=26;
Муниципальные программы=00000;</t>
  </si>
  <si>
    <t xml:space="preserve">Формула
</t>
  </si>
  <si>
    <t>Вариант=Якшур-Бодьинский 2021;
Табл=Наименования доходов;
Наименования;</t>
  </si>
  <si>
    <t>Формула
КБ доходы</t>
  </si>
  <si>
    <t>Код БКД</t>
  </si>
  <si>
    <t>Код ЭД_БКД</t>
  </si>
  <si>
    <t>Код Программы</t>
  </si>
  <si>
    <t>Код ЭК</t>
  </si>
  <si>
    <t>КБ расходы</t>
  </si>
  <si>
    <t>Вариант: Якшур-Бодьинский 2021;
Таблица: Проект 2021 (МР);
Данные
МО=1302600
ВР=000
ЦС=00000
Ведомства=000
ФКР=0000
Балансировка бюджета=20
Узлы=26</t>
  </si>
  <si>
    <t>Вариант: Якшур-Бодьинский 2021;
Таблица: Проект 2021 (ПС);
Данные
МО=1302600
ВР=000
ЦС=00000
Ведомства=000
ФКР=0000
Балансировка бюджета=20
Узлы=26</t>
  </si>
  <si>
    <t/>
  </si>
  <si>
    <t xml:space="preserve">Вариант: Якшур-Бодьинский 2021;
Таблица: Наименования доходов;
Наименования
</t>
  </si>
  <si>
    <t>КБ доходы</t>
  </si>
  <si>
    <t>00000000</t>
  </si>
  <si>
    <t>00</t>
  </si>
  <si>
    <t>0000</t>
  </si>
  <si>
    <t>000</t>
  </si>
  <si>
    <t>0 00 00000 00 0000 000</t>
  </si>
  <si>
    <t>10000000</t>
  </si>
  <si>
    <t>1 00 00000 00 0000 000</t>
  </si>
  <si>
    <t>НАЛОГОВЫЕ И НЕНАЛОГОВЫЕ ДОХОДЫ</t>
  </si>
  <si>
    <t>10100000</t>
  </si>
  <si>
    <t>1 01 00000 00 0000 000</t>
  </si>
  <si>
    <t>НАЛОГИ НА ПРИБЫЛЬ, ДОХОДЫ</t>
  </si>
  <si>
    <t>10102010</t>
  </si>
  <si>
    <t>01</t>
  </si>
  <si>
    <t>110</t>
  </si>
  <si>
    <t>10300000</t>
  </si>
  <si>
    <t>1 03 00000 00 0000 000</t>
  </si>
  <si>
    <t>НАЛОГИ НА ТОВАРЫ (РАБОТЫ, УСЛУГИ), РЕАЛИЗУЕМЫЕ НА ТЕРРИТОРИИ РОССИЙСКОЙ ФЕДЕРАЦИИ</t>
  </si>
  <si>
    <t>10500000</t>
  </si>
  <si>
    <t>1 05 00000 00 0000 000</t>
  </si>
  <si>
    <t>НАЛОГИ НА СОВОКУПНЫЙ ДОХОД</t>
  </si>
  <si>
    <t>02</t>
  </si>
  <si>
    <t>10503010</t>
  </si>
  <si>
    <t>1 05 03010 01 0000 110</t>
  </si>
  <si>
    <t>Единый сельскохозяйственный налог</t>
  </si>
  <si>
    <t>10504020</t>
  </si>
  <si>
    <t>1 05 04020 02 0000 110</t>
  </si>
  <si>
    <t>Налог, взымаемый в связи с применением патентной системы налогообложения, зачисляемый в бюджеты мунципальных районов</t>
  </si>
  <si>
    <t>10600000</t>
  </si>
  <si>
    <t>1 06 00000 00 0000 000</t>
  </si>
  <si>
    <t>НАЛОГИ НА ИМУЩЕСТВО</t>
  </si>
  <si>
    <t>10601030</t>
  </si>
  <si>
    <t>10</t>
  </si>
  <si>
    <t>10606033</t>
  </si>
  <si>
    <t>10606043</t>
  </si>
  <si>
    <t>10700000</t>
  </si>
  <si>
    <t>1 07 00000 00 0000 000</t>
  </si>
  <si>
    <t>НАЛОГИ, СБОРЫ И РЕГУЛЯРНЫЕ ПЛАТЕЖИ ЗА ПОЛЬЗОВАНИЕ ПРИРОДНЫМИ РЕСУРСАМИ</t>
  </si>
  <si>
    <t>10701020</t>
  </si>
  <si>
    <t>1 07 01020 01 0000 110</t>
  </si>
  <si>
    <t>Налог на добычу общераспространенных полезных ископаемых</t>
  </si>
  <si>
    <t>10800000</t>
  </si>
  <si>
    <t>1 08 00000 00 0000 000</t>
  </si>
  <si>
    <t>ГОСУДАРСТВЕННАЯ ПОШЛИНА</t>
  </si>
  <si>
    <t>10803010</t>
  </si>
  <si>
    <t>1 08 03010 01 0000 110</t>
  </si>
  <si>
    <t>Государственная  пошлина  по  делам,  рассматриваемым  в    судах общей юрисдикции, мировыми судьями (за исключением Верховного Суда Российской Федерации)</t>
  </si>
  <si>
    <t>11100000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</si>
  <si>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</si>
  <si>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</si>
  <si>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11105013</t>
  </si>
  <si>
    <t>05</t>
  </si>
  <si>
    <t>120</t>
  </si>
  <si>
    <t>11105025</t>
  </si>
  <si>
    <t>11105035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</si>
  <si>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</si>
  <si>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11105075</t>
  </si>
  <si>
    <t>11109045</t>
  </si>
  <si>
    <t>11200000</t>
  </si>
  <si>
    <t>1 12 00000 00 0000 000</t>
  </si>
  <si>
    <t>ПЛАТЕЖИ ПРИ ПОЛЬЗОВАНИИ ПРИРОДНЫМИ РЕСУРСАМИ</t>
  </si>
  <si>
    <t>11201010</t>
  </si>
  <si>
    <t>1 12 01010 01 0000 120</t>
  </si>
  <si>
    <t>Плата за выбросы загрязняющих веществ в атмосферный воздух стационарными объектами</t>
  </si>
  <si>
    <t>11201041</t>
  </si>
  <si>
    <t>1 12 01041 01 0000 120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</si>
  <si>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</si>
  <si>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11201042</t>
  </si>
  <si>
    <t>1 12 01042 01 0000 120</t>
  </si>
  <si>
    <t>11201070</t>
  </si>
  <si>
    <t>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</si>
  <si>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нефтянного газа</t>
  </si>
  <si>
    <t>11300000</t>
  </si>
  <si>
    <t>1 13 00000 00 0000 000</t>
  </si>
  <si>
    <t>ДОХОДЫ ОТ ОКАЗАНИЯ ПЛАТНЫХ УСЛУГ(РАБОТ) И КОМПЕНСАЦИИ ЗАТРАТ ГОСУДАРСТВА</t>
  </si>
  <si>
    <t>11302065</t>
  </si>
  <si>
    <t>130</t>
  </si>
  <si>
    <t>1 13 02065 10 0000 130</t>
  </si>
  <si>
    <t>Доходы, поступающие в порядке возмещения расходов, понесенных в связи с эксплуатацией имущества поселений</t>
  </si>
  <si>
    <t>11400000</t>
  </si>
  <si>
    <t>1 14 00000 00 0000 000</t>
  </si>
  <si>
    <t>ДОХОДЫ ОТ ПРОДАЖИ МАТЕРИАЛЬНЫХ И НЕМАТЕРИАЛЬНЫХ АКТИВОВ</t>
  </si>
  <si>
    <t>11402053</t>
  </si>
  <si>
    <t>410</t>
  </si>
  <si>
    <t>11406013</t>
  </si>
  <si>
    <t>430</t>
  </si>
  <si>
    <t>11406313</t>
  </si>
  <si>
    <t>11600000</t>
  </si>
  <si>
    <t>1 16 00000 00 0000 000</t>
  </si>
  <si>
    <t>ШТРАФЫ, САНКЦИИ, ВОЗМЕЩЕНИЕ УЩЕРБА</t>
  </si>
  <si>
    <t>11690050</t>
  </si>
  <si>
    <t>140</t>
  </si>
  <si>
    <t>20000000</t>
  </si>
  <si>
    <t>2 00 00000 00 0000 000</t>
  </si>
  <si>
    <t>БЕЗВОЗМЕЗДНЫЕ ПОСТУПЛЕНИЯ</t>
  </si>
  <si>
    <t>20200000</t>
  </si>
  <si>
    <t>2 02 00000 00 0000 000</t>
  </si>
  <si>
    <t>Безвозмездные поступления от других бюджетов бюджетной системы Российской Федерации</t>
  </si>
  <si>
    <t>20215001</t>
  </si>
  <si>
    <t>150</t>
  </si>
  <si>
    <t xml:space="preserve">Дотация на выравнивание бюджетной обеспеченности </t>
  </si>
  <si>
    <t>20220077</t>
  </si>
  <si>
    <t>20225097</t>
  </si>
  <si>
    <t>20225555</t>
  </si>
  <si>
    <t>20230024</t>
  </si>
  <si>
    <t>20230029</t>
  </si>
  <si>
    <t>20235118</t>
  </si>
  <si>
    <t>20235120</t>
  </si>
  <si>
    <t>20235930</t>
  </si>
  <si>
    <t>ИТОГО ДОХОДОВ</t>
  </si>
  <si>
    <t>ДЕФИЦИТ</t>
  </si>
  <si>
    <t>БАЛАНС</t>
  </si>
  <si>
    <t>1 01 02000 01 0000 110</t>
  </si>
  <si>
    <t xml:space="preserve">Налог на доходы физических лиц 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</si>
  <si>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</si>
  <si>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1 06 01030 14 0000 110</t>
  </si>
  <si>
    <t>1 06 06033 14 0000 110</t>
  </si>
  <si>
    <t>Земельный налог с организаций, обладающих земельным участком, расположенным в границах муниципальных округов</t>
  </si>
  <si>
    <t>Земельный налог с физических лиц, обладающих земельным участком, расположенным в границах муниципальных округов</t>
  </si>
  <si>
    <t>1 11 05012 14 0000 120</t>
  </si>
  <si>
    <t>1 11 05074 14 0000 120</t>
  </si>
  <si>
    <t>1 11 09044 14 0000 120</t>
  </si>
  <si>
    <t>1 11 05034 14 0000 120</t>
  </si>
  <si>
    <t>2 02 15001 14 0000 150</t>
  </si>
  <si>
    <t>2  02 15002 14 0000 150</t>
  </si>
  <si>
    <t>1 14 02040 14 0000 410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</si>
  <si>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 </t>
  </si>
  <si>
    <t>1 14 06012 14 0000 430</t>
  </si>
  <si>
    <t>1 14 06312 14 0000 430</t>
  </si>
  <si>
    <t>1 16 100030 14 0000 140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</si>
  <si>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</si>
  <si>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к решению Совета депутатов</t>
  </si>
  <si>
    <t>муниципального образования "Муниципальный округ</t>
  </si>
  <si>
    <t>Якшур-Бодьинский район  Удмуртской Республики"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</si>
  <si>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</si>
  <si>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казну муниципальных округов (за исключением земельных участков)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</si>
  <si>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</si>
  <si>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1 11 05024 14 0000 120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</si>
  <si>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</si>
  <si>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</si>
  <si>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</si>
  <si>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>1 06 06043 14 0000 110</t>
  </si>
  <si>
    <t>Субсидии бюджетам на реализацию программ формирования современной городской среды</t>
  </si>
  <si>
    <t>Дотации бюджетам муниципальных округов на выравнивание бюджетной обеспеченности</t>
  </si>
  <si>
    <t>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</si>
  <si>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</si>
  <si>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2 02 35120 00 0000 150</t>
  </si>
  <si>
    <t>Субвенция бюджетам  на осуществление  полномочий по составлению (изменению) списков кандидатов в присяжные заседатели федеральных судов общей юрисдикции в Удмуртской Республике</t>
  </si>
  <si>
    <t xml:space="preserve">  
Субсидии бюджетам на софинансирование капитальных вложений в объекты муниципальной собственности
</t>
  </si>
  <si>
    <t xml:space="preserve">  
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
</t>
  </si>
  <si>
    <t xml:space="preserve">  
Прочие субсидии
</t>
  </si>
  <si>
    <t xml:space="preserve"> 2 02 29999 00 0000 150</t>
  </si>
  <si>
    <t xml:space="preserve"> 2 02 20077 00 0000 150</t>
  </si>
  <si>
    <t xml:space="preserve"> 2 02 25097 00 0000 150</t>
  </si>
  <si>
    <t xml:space="preserve">  
Субвенции местным бюджетам на выполнение передаваемых полномочий субъектов Российской Федерации
</t>
  </si>
  <si>
    <t xml:space="preserve">  
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</si>
  <si>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 xml:space="preserve">  
Субвенции бюджетам на государственную регистрацию актов гражданского состояния
</t>
  </si>
  <si>
    <t>2 02 35930 00 0000 150</t>
  </si>
  <si>
    <t>2 02 30024 00 0000 150</t>
  </si>
  <si>
    <t>2 02 30029 00 0000 150</t>
  </si>
  <si>
    <t xml:space="preserve">  
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</si>
  <si>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2 02 25467 140000 150</t>
  </si>
  <si>
    <t>2 02 25519 140000 150</t>
  </si>
  <si>
    <t>2 02 45393140000 150</t>
  </si>
  <si>
    <t>2 02 45303 140000 150</t>
  </si>
  <si>
    <t>2 02 49999 140000 150</t>
  </si>
  <si>
    <t>2 07 00000 000000 150</t>
  </si>
  <si>
    <t>2 07 04020 140000 150</t>
  </si>
  <si>
    <t>Субсидии бюджетам муниципальных районов на обеспечения развития и укрепления материально-технической базы домов культуры в населенных пунктах с числом жителей до 50 тысяч человек</t>
  </si>
  <si>
    <t>Субсидия бюджетам муниципальных районов на поддержку отрасли культуры</t>
  </si>
  <si>
    <t>Межбюджетные трансферты, передаваемые бюджетам муниципальных районов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</si>
  <si>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</si>
  <si>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Прочие межбюджетные трансферты, передаваемы бюджетам муниципальных районов</t>
  </si>
  <si>
    <t>Прочие безвозмездные поступления</t>
  </si>
  <si>
    <t>Поступления от денежных пожертвований, предоставляемых физическими лицами получателям средств бюджетов муниципальных округов</t>
  </si>
  <si>
    <t>1 05 01000 00 0000 110</t>
  </si>
  <si>
    <t>Налог, взимаемый в связи с применением упрощенной системы налогообложения</t>
  </si>
  <si>
    <t>Приложение №1</t>
  </si>
  <si>
    <t>2 02 19999 14 0000 150</t>
  </si>
  <si>
    <t>Прочие дотации бюджетам муниципальных округов</t>
  </si>
  <si>
    <t>Прочие безвозмездные поступления в бюджеты муниципальных округов</t>
  </si>
  <si>
    <t>1 17 14020 14 0000 000</t>
  </si>
  <si>
    <t>Средства самообложения граждан, зачисляемые в бюджеты муниципальных округов</t>
  </si>
  <si>
    <t>1 17 14020 14 0000 150</t>
  </si>
  <si>
    <t>1 17 15020 14 0000 000</t>
  </si>
  <si>
    <t>Инициативные платежи, зачисляемые в бюджеты муниципальных округов</t>
  </si>
  <si>
    <t>1 17 15020 14 0000 150</t>
  </si>
  <si>
    <t>1 17 00000 00 0000 000</t>
  </si>
  <si>
    <t>ПРОЧИЕ ДОХОДЫ</t>
  </si>
  <si>
    <t>тыс. руб.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</si>
  <si>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</si>
  <si>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</si>
  <si>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2022029914 0000 150</t>
  </si>
  <si>
    <t>2022030214 0000 150</t>
  </si>
  <si>
    <t>Уточнённый план на 2022 год</t>
  </si>
  <si>
    <t>Исполнение на 01.01.2023</t>
  </si>
  <si>
    <t>% исполнения к уточненному плану</t>
  </si>
  <si>
    <t>Отчет об исполнении  бюджета муниципального  образования "Муниципальный округ Якшур-Бодьиский район Удмуртской Республики" по доходам за 2022 год</t>
  </si>
  <si>
    <t>Невыясненные поступления</t>
  </si>
  <si>
    <t>1 17 01000 00 0000 180</t>
  </si>
  <si>
    <t>1 17 01040 14 0000 180</t>
  </si>
  <si>
    <t>1 17 05000 00 0000 180</t>
  </si>
  <si>
    <t>Прочие неналоговые доходы</t>
  </si>
  <si>
    <t>2 02 10000 00 0000 150</t>
  </si>
  <si>
    <t>Дотации бюджетам бюджетной системы Российской Федерации</t>
  </si>
  <si>
    <t>2 02 200000 00 0000 150</t>
  </si>
  <si>
    <t>Субсидии бюджетам бюджетной системы Российской Федерации</t>
  </si>
  <si>
    <t>Субсидии бюджетам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</si>
  <si>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Субсидии бюджетам муниципальных округов на подготовку проектов межевания земельных участков и на проведение кадастровых работ</t>
  </si>
  <si>
    <t>2 02 25599 14 0000 150</t>
  </si>
  <si>
    <t>2 02 25232 14 0000 150</t>
  </si>
  <si>
    <t>2 02 25304 14 0000 150</t>
  </si>
  <si>
    <t>2 02 25555 14 0000 150</t>
  </si>
  <si>
    <t>Субвенции бюджетам бюджетной системы Российской Федерации</t>
  </si>
  <si>
    <t xml:space="preserve"> 2 02 30000 00 0000 150</t>
  </si>
  <si>
    <t>Иные межбюджетные трансферты</t>
  </si>
  <si>
    <t>2 02 40000 00 0000 150</t>
  </si>
  <si>
    <t xml:space="preserve"> 2 07 04050 14 0000 150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</si>
  <si>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</si>
  <si>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 xml:space="preserve"> 2 18 00000 00 0000 000</t>
  </si>
  <si>
    <t>Доходы бюджетов муниципальных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</si>
  <si>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 2 18 00000 14 0000 150</t>
  </si>
  <si>
    <t>ВОЗВРАТ ОСТАТКОВ СУБСИДИЙ, СУБВЕНЦИЙ И ИНЫХ МЕЖБЮДЖЕТНЫХ ТРАНСФЕРТОВ, ИМЕЮЩИХ ЦЕЛЕВОЕ НАЗНАЧЕНИЕ, ПРОШЛЫХ ЛЕТ</t>
  </si>
  <si>
    <t>2 19 00000 00 0000 000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</si>
  <si>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</si>
  <si>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2 19 00000 14 0000 150</t>
  </si>
  <si>
    <t>от "25" мая 2023 года № 5/379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</si>
</sst>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00"/>
    <numFmt numFmtId="165" formatCode="#,##0.0"/>
    <numFmt numFmtId="166" formatCode="0.0"/>
  </numFmts>
  <fonts count="15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Calibri"/>
      <family val="2"/>
      <charset val="204"/>
    </font>
    <font>
      <sz val="8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0" fillId="0" borderId="3">
      <alignment horizontal="left" wrapText="1" indent="2"/>
    </xf>
    <xf numFmtId="49" fontId="10" fillId="0" borderId="4">
      <alignment horizontal="center"/>
    </xf>
  </cellStyleXfs>
  <cellXfs count="96">
    <xf numFmtId="0" fontId="0" fillId="0" borderId="0" xfId="0"/>
    <xf numFmtId="49" fontId="1" fillId="0" borderId="0" xfId="0" applyNumberFormat="1" applyFont="1" applyBorder="1"/>
    <xf numFmtId="0" fontId="1" fillId="0" borderId="0" xfId="0" applyFont="1" applyFill="1" applyBorder="1" applyAlignment="1">
      <alignment shrinkToFit="1"/>
    </xf>
    <xf numFmtId="49" fontId="1" fillId="0" borderId="1" xfId="0" applyNumberFormat="1" applyFont="1" applyFill="1" applyBorder="1"/>
    <xf numFmtId="0" fontId="1" fillId="0" borderId="0" xfId="0" applyFont="1" applyFill="1" applyBorder="1" applyAlignment="1">
      <alignment horizontal="right"/>
    </xf>
    <xf numFmtId="49" fontId="1" fillId="0" borderId="0" xfId="0" applyNumberFormat="1" applyFont="1" applyFill="1" applyBorder="1"/>
    <xf numFmtId="49" fontId="0" fillId="0" borderId="0" xfId="0" applyNumberFormat="1"/>
    <xf numFmtId="0" fontId="0" fillId="0" borderId="0" xfId="0" applyFill="1"/>
    <xf numFmtId="49" fontId="0" fillId="0" borderId="0" xfId="0" applyNumberFormat="1" applyFill="1"/>
    <xf numFmtId="0" fontId="3" fillId="0" borderId="0" xfId="0" applyNumberFormat="1" applyFont="1" applyAlignment="1">
      <alignment horizontal="center" vertical="center" wrapText="1"/>
    </xf>
    <xf numFmtId="0" fontId="0" fillId="0" borderId="0" xfId="0" applyFill="1" applyAlignment="1">
      <alignment horizontal="right"/>
    </xf>
    <xf numFmtId="49" fontId="2" fillId="0" borderId="0" xfId="0" applyNumberFormat="1" applyFont="1" applyBorder="1" applyAlignment="1">
      <alignment horizontal="center" vertical="center" wrapText="1"/>
    </xf>
    <xf numFmtId="0" fontId="2" fillId="0" borderId="0" xfId="0" quotePrefix="1" applyFont="1" applyFill="1" applyBorder="1" applyAlignment="1">
      <alignment wrapText="1"/>
    </xf>
    <xf numFmtId="0" fontId="2" fillId="0" borderId="0" xfId="0" applyFont="1" applyAlignment="1">
      <alignment wrapText="1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/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Alignment="1">
      <alignment wrapText="1"/>
    </xf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applyFont="1" applyAlignment="1">
      <alignment wrapText="1"/>
    </xf>
    <xf numFmtId="49" fontId="7" fillId="0" borderId="0" xfId="0" applyNumberFormat="1" applyFont="1" applyBorder="1"/>
    <xf numFmtId="0" fontId="7" fillId="0" borderId="0" xfId="0" applyFont="1" applyFill="1" applyBorder="1" applyAlignment="1">
      <alignment shrinkToFit="1"/>
    </xf>
    <xf numFmtId="0" fontId="6" fillId="0" borderId="0" xfId="0" applyFont="1"/>
    <xf numFmtId="49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shrinkToFit="1"/>
    </xf>
    <xf numFmtId="0" fontId="3" fillId="0" borderId="0" xfId="0" applyFont="1" applyFill="1" applyBorder="1" applyAlignment="1">
      <alignment shrinkToFit="1"/>
    </xf>
    <xf numFmtId="164" fontId="4" fillId="0" borderId="1" xfId="0" applyNumberFormat="1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9" fillId="0" borderId="0" xfId="0" applyFont="1"/>
    <xf numFmtId="4" fontId="2" fillId="0" borderId="1" xfId="0" applyNumberFormat="1" applyFont="1" applyFill="1" applyBorder="1" applyAlignment="1">
      <alignment shrinkToFit="1"/>
    </xf>
    <xf numFmtId="4" fontId="1" fillId="0" borderId="0" xfId="0" applyNumberFormat="1" applyFont="1" applyFill="1" applyBorder="1" applyAlignment="1">
      <alignment horizontal="right"/>
    </xf>
    <xf numFmtId="4" fontId="0" fillId="0" borderId="0" xfId="0" applyNumberFormat="1" applyFill="1"/>
    <xf numFmtId="49" fontId="5" fillId="0" borderId="2" xfId="0" quotePrefix="1" applyNumberFormat="1" applyFont="1" applyFill="1" applyBorder="1" applyAlignment="1">
      <alignment wrapText="1"/>
    </xf>
    <xf numFmtId="4" fontId="5" fillId="0" borderId="2" xfId="0" quotePrefix="1" applyNumberFormat="1" applyFont="1" applyFill="1" applyBorder="1" applyAlignment="1">
      <alignment wrapText="1"/>
    </xf>
    <xf numFmtId="49" fontId="6" fillId="0" borderId="2" xfId="0" quotePrefix="1" applyNumberFormat="1" applyFont="1" applyFill="1" applyBorder="1" applyAlignment="1">
      <alignment wrapText="1"/>
    </xf>
    <xf numFmtId="4" fontId="6" fillId="0" borderId="2" xfId="0" quotePrefix="1" applyNumberFormat="1" applyFont="1" applyFill="1" applyBorder="1" applyAlignment="1">
      <alignment wrapText="1"/>
    </xf>
    <xf numFmtId="4" fontId="6" fillId="0" borderId="2" xfId="0" applyNumberFormat="1" applyFont="1" applyFill="1" applyBorder="1" applyAlignment="1">
      <alignment shrinkToFit="1"/>
    </xf>
    <xf numFmtId="165" fontId="6" fillId="0" borderId="2" xfId="0" applyNumberFormat="1" applyFont="1" applyFill="1" applyBorder="1" applyAlignment="1">
      <alignment shrinkToFit="1"/>
    </xf>
    <xf numFmtId="165" fontId="2" fillId="0" borderId="2" xfId="0" applyNumberFormat="1" applyFont="1" applyFill="1" applyBorder="1" applyAlignment="1">
      <alignment shrinkToFit="1"/>
    </xf>
    <xf numFmtId="49" fontId="2" fillId="0" borderId="2" xfId="0" applyNumberFormat="1" applyFont="1" applyFill="1" applyBorder="1"/>
    <xf numFmtId="49" fontId="11" fillId="0" borderId="2" xfId="2" applyNumberFormat="1" applyFont="1" applyBorder="1" applyAlignment="1" applyProtection="1">
      <alignment horizontal="left"/>
    </xf>
    <xf numFmtId="49" fontId="11" fillId="0" borderId="2" xfId="2" applyNumberFormat="1" applyFont="1" applyBorder="1" applyAlignment="1" applyProtection="1"/>
    <xf numFmtId="49" fontId="6" fillId="0" borderId="2" xfId="0" applyNumberFormat="1" applyFont="1" applyFill="1" applyBorder="1" applyAlignment="1">
      <alignment horizontal="center"/>
    </xf>
    <xf numFmtId="164" fontId="2" fillId="0" borderId="2" xfId="0" applyNumberFormat="1" applyFont="1" applyBorder="1" applyAlignment="1">
      <alignment wrapText="1"/>
    </xf>
    <xf numFmtId="0" fontId="11" fillId="0" borderId="2" xfId="1" applyNumberFormat="1" applyFont="1" applyBorder="1" applyAlignment="1" applyProtection="1">
      <alignment vertical="top" wrapText="1"/>
    </xf>
    <xf numFmtId="0" fontId="11" fillId="0" borderId="2" xfId="1" applyNumberFormat="1" applyFont="1" applyBorder="1" applyAlignment="1" applyProtection="1">
      <alignment wrapText="1"/>
    </xf>
    <xf numFmtId="0" fontId="6" fillId="0" borderId="2" xfId="0" applyFont="1" applyBorder="1"/>
    <xf numFmtId="0" fontId="5" fillId="0" borderId="2" xfId="0" quotePrefix="1" applyFont="1" applyBorder="1" applyAlignment="1">
      <alignment wrapText="1"/>
    </xf>
    <xf numFmtId="0" fontId="6" fillId="0" borderId="2" xfId="0" quotePrefix="1" applyFont="1" applyBorder="1" applyAlignment="1">
      <alignment wrapText="1"/>
    </xf>
    <xf numFmtId="49" fontId="6" fillId="0" borderId="2" xfId="0" applyNumberFormat="1" applyFont="1" applyFill="1" applyBorder="1"/>
    <xf numFmtId="164" fontId="6" fillId="0" borderId="2" xfId="0" applyNumberFormat="1" applyFont="1" applyBorder="1" applyAlignment="1">
      <alignment wrapText="1"/>
    </xf>
    <xf numFmtId="0" fontId="2" fillId="2" borderId="2" xfId="0" applyFont="1" applyFill="1" applyBorder="1" applyAlignment="1">
      <alignment horizontal="justify" wrapText="1"/>
    </xf>
    <xf numFmtId="4" fontId="6" fillId="0" borderId="2" xfId="0" applyNumberFormat="1" applyFont="1" applyBorder="1" applyAlignment="1">
      <alignment shrinkToFit="1"/>
    </xf>
    <xf numFmtId="165" fontId="2" fillId="0" borderId="2" xfId="0" applyNumberFormat="1" applyFont="1" applyBorder="1" applyAlignment="1">
      <alignment shrinkToFit="1"/>
    </xf>
    <xf numFmtId="165" fontId="12" fillId="0" borderId="2" xfId="0" applyNumberFormat="1" applyFont="1" applyFill="1" applyBorder="1"/>
    <xf numFmtId="165" fontId="13" fillId="0" borderId="2" xfId="0" applyNumberFormat="1" applyFont="1" applyFill="1" applyBorder="1"/>
    <xf numFmtId="164" fontId="4" fillId="0" borderId="0" xfId="0" applyNumberFormat="1" applyFont="1" applyBorder="1" applyAlignment="1">
      <alignment wrapText="1"/>
    </xf>
    <xf numFmtId="4" fontId="2" fillId="0" borderId="0" xfId="0" applyNumberFormat="1" applyFont="1" applyFill="1" applyBorder="1" applyAlignment="1">
      <alignment shrinkToFit="1"/>
    </xf>
    <xf numFmtId="0" fontId="2" fillId="0" borderId="2" xfId="0" applyFont="1" applyBorder="1"/>
    <xf numFmtId="0" fontId="5" fillId="0" borderId="2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0" fillId="0" borderId="0" xfId="0" applyAlignment="1">
      <alignment vertical="center"/>
    </xf>
    <xf numFmtId="0" fontId="12" fillId="0" borderId="2" xfId="0" applyFont="1" applyBorder="1"/>
    <xf numFmtId="166" fontId="6" fillId="0" borderId="2" xfId="0" applyNumberFormat="1" applyFont="1" applyBorder="1"/>
    <xf numFmtId="166" fontId="2" fillId="0" borderId="2" xfId="0" applyNumberFormat="1" applyFont="1" applyBorder="1"/>
    <xf numFmtId="166" fontId="12" fillId="0" borderId="2" xfId="0" applyNumberFormat="1" applyFont="1" applyBorder="1"/>
    <xf numFmtId="0" fontId="13" fillId="0" borderId="2" xfId="0" applyFont="1" applyBorder="1"/>
    <xf numFmtId="166" fontId="13" fillId="0" borderId="2" xfId="0" applyNumberFormat="1" applyFont="1" applyBorder="1"/>
    <xf numFmtId="49" fontId="11" fillId="0" borderId="2" xfId="2" applyNumberFormat="1" applyFont="1" applyBorder="1" applyAlignment="1" applyProtection="1">
      <alignment horizontal="left" vertical="center"/>
    </xf>
    <xf numFmtId="165" fontId="2" fillId="0" borderId="2" xfId="0" applyNumberFormat="1" applyFont="1" applyFill="1" applyBorder="1" applyAlignment="1">
      <alignment vertical="center" shrinkToFit="1"/>
    </xf>
    <xf numFmtId="0" fontId="11" fillId="0" borderId="2" xfId="1" applyNumberFormat="1" applyFont="1" applyBorder="1" applyAlignment="1" applyProtection="1">
      <alignment vertical="center" wrapText="1"/>
    </xf>
    <xf numFmtId="0" fontId="12" fillId="0" borderId="2" xfId="0" applyFont="1" applyBorder="1" applyAlignment="1">
      <alignment vertical="center"/>
    </xf>
    <xf numFmtId="166" fontId="12" fillId="0" borderId="2" xfId="0" applyNumberFormat="1" applyFont="1" applyBorder="1" applyAlignment="1">
      <alignment vertical="center"/>
    </xf>
    <xf numFmtId="1" fontId="12" fillId="0" borderId="2" xfId="0" applyNumberFormat="1" applyFont="1" applyBorder="1" applyAlignment="1">
      <alignment vertical="center"/>
    </xf>
    <xf numFmtId="1" fontId="6" fillId="0" borderId="2" xfId="0" applyNumberFormat="1" applyFont="1" applyBorder="1"/>
    <xf numFmtId="1" fontId="2" fillId="0" borderId="2" xfId="0" applyNumberFormat="1" applyFont="1" applyBorder="1"/>
    <xf numFmtId="1" fontId="12" fillId="0" borderId="2" xfId="0" applyNumberFormat="1" applyFont="1" applyBorder="1" applyAlignment="1"/>
    <xf numFmtId="49" fontId="14" fillId="0" borderId="2" xfId="2" applyNumberFormat="1" applyFont="1" applyBorder="1" applyAlignment="1" applyProtection="1">
      <alignment horizontal="left"/>
    </xf>
    <xf numFmtId="0" fontId="14" fillId="0" borderId="2" xfId="1" applyNumberFormat="1" applyFont="1" applyBorder="1" applyAlignment="1" applyProtection="1">
      <alignment wrapText="1"/>
    </xf>
    <xf numFmtId="1" fontId="13" fillId="0" borderId="2" xfId="0" applyNumberFormat="1" applyFont="1" applyBorder="1" applyAlignment="1"/>
    <xf numFmtId="49" fontId="14" fillId="0" borderId="2" xfId="2" applyNumberFormat="1" applyFont="1" applyBorder="1" applyAlignment="1" applyProtection="1"/>
    <xf numFmtId="0" fontId="14" fillId="0" borderId="2" xfId="1" applyNumberFormat="1" applyFont="1" applyBorder="1" applyAlignment="1" applyProtection="1">
      <alignment vertical="center" wrapText="1"/>
    </xf>
    <xf numFmtId="165" fontId="6" fillId="0" borderId="2" xfId="0" applyNumberFormat="1" applyFont="1" applyBorder="1" applyAlignment="1">
      <alignment shrinkToFit="1"/>
    </xf>
    <xf numFmtId="49" fontId="11" fillId="0" borderId="4" xfId="2" applyNumberFormat="1" applyFont="1" applyAlignment="1" applyProtection="1">
      <alignment horizontal="left"/>
    </xf>
    <xf numFmtId="4" fontId="12" fillId="0" borderId="0" xfId="0" applyNumberFormat="1" applyFont="1" applyFill="1" applyAlignment="1">
      <alignment horizontal="right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3" fillId="0" borderId="0" xfId="0" applyNumberFormat="1" applyFont="1" applyAlignment="1">
      <alignment horizontal="center" vertical="center" wrapText="1"/>
    </xf>
    <xf numFmtId="164" fontId="1" fillId="0" borderId="0" xfId="0" applyNumberFormat="1" applyFont="1" applyBorder="1" applyAlignment="1">
      <alignment horizontal="right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" fontId="6" fillId="0" borderId="2" xfId="0" applyNumberFormat="1" applyFont="1" applyFill="1" applyBorder="1" applyAlignment="1">
      <alignment horizontal="center" vertical="center" wrapText="1"/>
    </xf>
  </cellXfs>
  <cellStyles count="3">
    <cellStyle name="xl31" xfId="1"/>
    <cellStyle name="xl43" xfId="2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99"/>
  <sheetViews>
    <sheetView tabSelected="1" showWhiteSpace="0" topLeftCell="H96" workbookViewId="0">
      <selection activeCell="I7" sqref="I7"/>
    </sheetView>
  </sheetViews>
  <sheetFormatPr defaultRowHeight="15.75" x14ac:dyDescent="0.25"/>
  <cols>
    <col min="1" max="1" width="10.140625" style="6" hidden="1" customWidth="1"/>
    <col min="2" max="2" width="3.28515625" style="6" hidden="1" customWidth="1"/>
    <col min="3" max="3" width="5.5703125" style="6" hidden="1" customWidth="1"/>
    <col min="4" max="4" width="4.85546875" style="6" hidden="1" customWidth="1"/>
    <col min="5" max="5" width="17.42578125" style="7" hidden="1" customWidth="1"/>
    <col min="6" max="6" width="21.5703125" style="7" hidden="1" customWidth="1"/>
    <col min="7" max="7" width="8.28515625" style="7" hidden="1" customWidth="1"/>
    <col min="8" max="8" width="26.85546875" style="8" customWidth="1"/>
    <col min="9" max="9" width="59.5703125" style="30" customWidth="1"/>
    <col min="10" max="10" width="15.85546875" style="33" customWidth="1"/>
    <col min="11" max="12" width="12" customWidth="1"/>
    <col min="13" max="13" width="14.7109375" customWidth="1"/>
  </cols>
  <sheetData>
    <row r="1" spans="1:12" ht="14.25" hidden="1" customHeight="1" x14ac:dyDescent="0.25">
      <c r="A1" s="1"/>
      <c r="B1" s="1"/>
      <c r="C1" s="1"/>
      <c r="D1" s="1"/>
      <c r="E1" s="2"/>
      <c r="F1" s="2"/>
      <c r="G1" s="2"/>
      <c r="H1" s="3"/>
      <c r="I1" s="28"/>
      <c r="J1" s="31"/>
    </row>
    <row r="2" spans="1:12" ht="14.25" customHeight="1" x14ac:dyDescent="0.25">
      <c r="A2" s="1"/>
      <c r="B2" s="1"/>
      <c r="C2" s="1"/>
      <c r="D2" s="1"/>
      <c r="E2" s="2"/>
      <c r="F2" s="2"/>
      <c r="G2" s="2"/>
      <c r="H2" s="5"/>
      <c r="I2" s="92" t="s">
        <v>198</v>
      </c>
      <c r="J2" s="92"/>
      <c r="K2" s="92"/>
      <c r="L2" s="92"/>
    </row>
    <row r="3" spans="1:12" ht="14.25" customHeight="1" x14ac:dyDescent="0.25">
      <c r="A3" s="1"/>
      <c r="B3" s="1"/>
      <c r="C3" s="1"/>
      <c r="D3" s="1"/>
      <c r="E3" s="2"/>
      <c r="F3" s="2"/>
      <c r="G3" s="2"/>
      <c r="H3" s="5"/>
      <c r="I3" s="92" t="s">
        <v>152</v>
      </c>
      <c r="J3" s="92"/>
      <c r="K3" s="92"/>
      <c r="L3" s="92"/>
    </row>
    <row r="4" spans="1:12" ht="14.25" customHeight="1" x14ac:dyDescent="0.25">
      <c r="A4" s="1"/>
      <c r="B4" s="1"/>
      <c r="C4" s="1"/>
      <c r="D4" s="1"/>
      <c r="E4" s="2"/>
      <c r="F4" s="2"/>
      <c r="G4" s="2"/>
      <c r="H4" s="5"/>
      <c r="I4" s="92" t="s">
        <v>153</v>
      </c>
      <c r="J4" s="92"/>
      <c r="K4" s="92"/>
      <c r="L4" s="92"/>
    </row>
    <row r="5" spans="1:12" ht="14.25" customHeight="1" x14ac:dyDescent="0.25">
      <c r="A5" s="1"/>
      <c r="B5" s="1"/>
      <c r="C5" s="1"/>
      <c r="D5" s="1"/>
      <c r="E5" s="2"/>
      <c r="F5" s="2"/>
      <c r="G5" s="2"/>
      <c r="H5" s="5"/>
      <c r="I5" s="92" t="s">
        <v>154</v>
      </c>
      <c r="J5" s="92"/>
      <c r="K5" s="92"/>
      <c r="L5" s="92"/>
    </row>
    <row r="6" spans="1:12" ht="14.25" customHeight="1" x14ac:dyDescent="0.25">
      <c r="A6" s="1"/>
      <c r="B6" s="1"/>
      <c r="C6" s="1"/>
      <c r="D6" s="1"/>
      <c r="E6" s="2"/>
      <c r="F6" s="2"/>
      <c r="G6" s="2"/>
      <c r="H6" s="5"/>
      <c r="I6" s="92" t="s">
        <v>247</v>
      </c>
      <c r="J6" s="92"/>
      <c r="K6" s="92"/>
      <c r="L6" s="92"/>
    </row>
    <row r="7" spans="1:12" ht="14.25" customHeight="1" x14ac:dyDescent="0.25">
      <c r="A7" s="1"/>
      <c r="B7" s="1"/>
      <c r="C7" s="1"/>
      <c r="D7" s="1"/>
      <c r="E7" s="2"/>
      <c r="F7" s="2"/>
      <c r="G7" s="2"/>
      <c r="H7" s="5"/>
      <c r="I7" s="58"/>
      <c r="J7" s="59"/>
    </row>
    <row r="8" spans="1:12" x14ac:dyDescent="0.25">
      <c r="A8" s="1"/>
      <c r="B8" s="1"/>
      <c r="C8" s="1"/>
      <c r="D8" s="1"/>
      <c r="E8" s="4"/>
      <c r="F8" s="4"/>
      <c r="G8" s="4"/>
      <c r="H8" s="5"/>
      <c r="I8" s="29"/>
      <c r="J8" s="32"/>
    </row>
    <row r="9" spans="1:12" ht="33.75" customHeight="1" x14ac:dyDescent="0.25">
      <c r="A9" s="9"/>
      <c r="B9" s="9"/>
      <c r="C9" s="9"/>
      <c r="D9" s="9"/>
      <c r="H9" s="91" t="s">
        <v>218</v>
      </c>
      <c r="I9" s="91"/>
      <c r="J9" s="91"/>
      <c r="K9" s="91"/>
      <c r="L9" s="91"/>
    </row>
    <row r="10" spans="1:12" x14ac:dyDescent="0.25">
      <c r="E10" s="10"/>
      <c r="F10" s="10"/>
      <c r="G10" s="10"/>
      <c r="L10" s="86" t="s">
        <v>210</v>
      </c>
    </row>
    <row r="11" spans="1:12" s="13" customFormat="1" ht="12.75" customHeight="1" x14ac:dyDescent="0.2">
      <c r="A11" s="11" t="s">
        <v>0</v>
      </c>
      <c r="B11" s="11"/>
      <c r="C11" s="11"/>
      <c r="D11" s="11"/>
      <c r="E11" s="12"/>
      <c r="F11" s="12"/>
      <c r="G11" s="12"/>
      <c r="H11" s="93" t="s">
        <v>0</v>
      </c>
      <c r="I11" s="94" t="s">
        <v>1</v>
      </c>
      <c r="J11" s="95" t="s">
        <v>215</v>
      </c>
      <c r="K11" s="87" t="s">
        <v>216</v>
      </c>
      <c r="L11" s="89" t="s">
        <v>217</v>
      </c>
    </row>
    <row r="12" spans="1:12" s="15" customFormat="1" ht="36.75" customHeight="1" x14ac:dyDescent="0.2">
      <c r="A12" s="11"/>
      <c r="B12" s="11"/>
      <c r="C12" s="11"/>
      <c r="D12" s="11"/>
      <c r="E12" s="14"/>
      <c r="F12" s="14"/>
      <c r="G12" s="14"/>
      <c r="H12" s="93"/>
      <c r="I12" s="94"/>
      <c r="J12" s="95"/>
      <c r="K12" s="88"/>
      <c r="L12" s="90"/>
    </row>
    <row r="13" spans="1:12" s="18" customFormat="1" ht="56.25" hidden="1" customHeight="1" x14ac:dyDescent="0.2">
      <c r="A13" s="16" t="s">
        <v>2</v>
      </c>
      <c r="B13" s="16" t="s">
        <v>3</v>
      </c>
      <c r="C13" s="16" t="s">
        <v>4</v>
      </c>
      <c r="D13" s="16" t="s">
        <v>5</v>
      </c>
      <c r="E13" s="17" t="s">
        <v>6</v>
      </c>
      <c r="F13" s="17" t="s">
        <v>7</v>
      </c>
      <c r="G13" s="17" t="s">
        <v>8</v>
      </c>
      <c r="H13" s="34" t="s">
        <v>9</v>
      </c>
      <c r="I13" s="49" t="s">
        <v>10</v>
      </c>
      <c r="J13" s="35" t="s">
        <v>11</v>
      </c>
      <c r="K13" s="61"/>
      <c r="L13" s="61"/>
    </row>
    <row r="14" spans="1:12" s="21" customFormat="1" ht="181.5" hidden="1" customHeight="1" x14ac:dyDescent="0.2">
      <c r="A14" s="19" t="s">
        <v>12</v>
      </c>
      <c r="B14" s="19" t="s">
        <v>13</v>
      </c>
      <c r="C14" s="19" t="s">
        <v>14</v>
      </c>
      <c r="D14" s="19" t="s">
        <v>15</v>
      </c>
      <c r="E14" s="20" t="s">
        <v>16</v>
      </c>
      <c r="F14" s="20" t="s">
        <v>17</v>
      </c>
      <c r="G14" s="20" t="s">
        <v>18</v>
      </c>
      <c r="H14" s="36" t="s">
        <v>19</v>
      </c>
      <c r="I14" s="50" t="s">
        <v>20</v>
      </c>
      <c r="J14" s="37" t="s">
        <v>21</v>
      </c>
      <c r="K14" s="62"/>
      <c r="L14" s="62"/>
    </row>
    <row r="15" spans="1:12" s="24" customFormat="1" ht="17.25" hidden="1" customHeight="1" x14ac:dyDescent="0.2">
      <c r="A15" s="22" t="s">
        <v>22</v>
      </c>
      <c r="B15" s="22" t="s">
        <v>23</v>
      </c>
      <c r="C15" s="22" t="s">
        <v>24</v>
      </c>
      <c r="D15" s="22" t="s">
        <v>25</v>
      </c>
      <c r="E15" s="23">
        <f>726338.7-0.7</f>
        <v>726338</v>
      </c>
      <c r="F15" s="23">
        <f>725605.8-0.7</f>
        <v>725605.10000000009</v>
      </c>
      <c r="G15" s="23">
        <v>65753.899999999994</v>
      </c>
      <c r="H15" s="51" t="s">
        <v>26</v>
      </c>
      <c r="I15" s="52"/>
      <c r="J15" s="38">
        <v>726338</v>
      </c>
      <c r="K15" s="48"/>
      <c r="L15" s="48"/>
    </row>
    <row r="16" spans="1:12" s="24" customFormat="1" ht="14.25" x14ac:dyDescent="0.2">
      <c r="A16" s="22" t="s">
        <v>27</v>
      </c>
      <c r="B16" s="22" t="s">
        <v>23</v>
      </c>
      <c r="C16" s="22" t="s">
        <v>24</v>
      </c>
      <c r="D16" s="22" t="s">
        <v>25</v>
      </c>
      <c r="E16" s="23">
        <v>0</v>
      </c>
      <c r="F16" s="23"/>
      <c r="G16" s="23"/>
      <c r="H16" s="51" t="s">
        <v>28</v>
      </c>
      <c r="I16" s="52" t="s">
        <v>29</v>
      </c>
      <c r="J16" s="39">
        <f>J17+J19+J20+J24+J28+J30+J32+J38+J43+J45+J49+J51</f>
        <v>320788</v>
      </c>
      <c r="K16" s="39">
        <f>K17+K19+K20+K24+K28+K30+K32+K38+K43+K45+K49+K51</f>
        <v>343284.5</v>
      </c>
      <c r="L16" s="65">
        <f>K16/J16*100</f>
        <v>107.01288701572378</v>
      </c>
    </row>
    <row r="17" spans="1:16" s="24" customFormat="1" ht="14.25" x14ac:dyDescent="0.2">
      <c r="A17" s="22" t="s">
        <v>30</v>
      </c>
      <c r="B17" s="22" t="s">
        <v>23</v>
      </c>
      <c r="C17" s="22" t="s">
        <v>24</v>
      </c>
      <c r="D17" s="22" t="s">
        <v>25</v>
      </c>
      <c r="E17" s="23">
        <v>0</v>
      </c>
      <c r="F17" s="23"/>
      <c r="G17" s="23"/>
      <c r="H17" s="51" t="s">
        <v>31</v>
      </c>
      <c r="I17" s="52" t="s">
        <v>32</v>
      </c>
      <c r="J17" s="39">
        <f>J18</f>
        <v>212587</v>
      </c>
      <c r="K17" s="48">
        <v>229719.6</v>
      </c>
      <c r="L17" s="65">
        <f t="shared" ref="L17:L38" si="0">K17/J17*100</f>
        <v>108.05910050943849</v>
      </c>
    </row>
    <row r="18" spans="1:16" ht="15" x14ac:dyDescent="0.25">
      <c r="A18" s="1" t="s">
        <v>33</v>
      </c>
      <c r="B18" s="1" t="s">
        <v>34</v>
      </c>
      <c r="C18" s="1" t="s">
        <v>24</v>
      </c>
      <c r="D18" s="1" t="s">
        <v>35</v>
      </c>
      <c r="E18" s="2">
        <v>0</v>
      </c>
      <c r="F18" s="2"/>
      <c r="G18" s="2"/>
      <c r="H18" s="41" t="s">
        <v>133</v>
      </c>
      <c r="I18" s="45" t="s">
        <v>134</v>
      </c>
      <c r="J18" s="40">
        <v>212587</v>
      </c>
      <c r="K18" s="64">
        <v>229719.6</v>
      </c>
      <c r="L18" s="66">
        <f t="shared" si="0"/>
        <v>108.05910050943849</v>
      </c>
    </row>
    <row r="19" spans="1:16" s="24" customFormat="1" ht="25.5" x14ac:dyDescent="0.2">
      <c r="A19" s="22" t="s">
        <v>36</v>
      </c>
      <c r="B19" s="22" t="s">
        <v>23</v>
      </c>
      <c r="C19" s="22" t="s">
        <v>24</v>
      </c>
      <c r="D19" s="22" t="s">
        <v>25</v>
      </c>
      <c r="E19" s="23">
        <v>0</v>
      </c>
      <c r="F19" s="23"/>
      <c r="G19" s="23"/>
      <c r="H19" s="51" t="s">
        <v>37</v>
      </c>
      <c r="I19" s="52" t="s">
        <v>38</v>
      </c>
      <c r="J19" s="39">
        <v>30319</v>
      </c>
      <c r="K19" s="48">
        <v>36401.199999999997</v>
      </c>
      <c r="L19" s="65">
        <f t="shared" si="0"/>
        <v>120.0606880174148</v>
      </c>
    </row>
    <row r="20" spans="1:16" s="24" customFormat="1" ht="14.25" x14ac:dyDescent="0.2">
      <c r="A20" s="22" t="s">
        <v>39</v>
      </c>
      <c r="B20" s="22" t="s">
        <v>23</v>
      </c>
      <c r="C20" s="22" t="s">
        <v>24</v>
      </c>
      <c r="D20" s="22" t="s">
        <v>25</v>
      </c>
      <c r="E20" s="23">
        <v>0</v>
      </c>
      <c r="F20" s="23"/>
      <c r="G20" s="23"/>
      <c r="H20" s="51" t="s">
        <v>40</v>
      </c>
      <c r="I20" s="52" t="s">
        <v>41</v>
      </c>
      <c r="J20" s="39">
        <f>J21+J22+J23</f>
        <v>4985</v>
      </c>
      <c r="K20" s="48">
        <v>3914.7</v>
      </c>
      <c r="L20" s="65">
        <f t="shared" si="0"/>
        <v>78.5295887662989</v>
      </c>
    </row>
    <row r="21" spans="1:16" s="24" customFormat="1" ht="25.5" x14ac:dyDescent="0.2">
      <c r="A21" s="22"/>
      <c r="B21" s="22"/>
      <c r="C21" s="22"/>
      <c r="D21" s="22"/>
      <c r="E21" s="23"/>
      <c r="F21" s="23"/>
      <c r="G21" s="23"/>
      <c r="H21" s="41" t="s">
        <v>196</v>
      </c>
      <c r="I21" s="45" t="s">
        <v>197</v>
      </c>
      <c r="J21" s="40">
        <v>706</v>
      </c>
      <c r="K21" s="60">
        <v>794.1</v>
      </c>
      <c r="L21" s="66">
        <f t="shared" si="0"/>
        <v>112.47875354107649</v>
      </c>
    </row>
    <row r="22" spans="1:16" ht="15" x14ac:dyDescent="0.25">
      <c r="A22" s="1" t="s">
        <v>43</v>
      </c>
      <c r="B22" s="1" t="s">
        <v>34</v>
      </c>
      <c r="C22" s="1" t="s">
        <v>24</v>
      </c>
      <c r="D22" s="1" t="s">
        <v>35</v>
      </c>
      <c r="E22" s="2">
        <v>0</v>
      </c>
      <c r="F22" s="2"/>
      <c r="G22" s="2"/>
      <c r="H22" s="41" t="s">
        <v>44</v>
      </c>
      <c r="I22" s="45" t="s">
        <v>45</v>
      </c>
      <c r="J22" s="40">
        <v>610</v>
      </c>
      <c r="K22" s="64">
        <v>744.4</v>
      </c>
      <c r="L22" s="66">
        <f t="shared" si="0"/>
        <v>122.0327868852459</v>
      </c>
    </row>
    <row r="23" spans="1:16" ht="26.25" x14ac:dyDescent="0.25">
      <c r="A23" s="1" t="s">
        <v>46</v>
      </c>
      <c r="B23" s="1" t="s">
        <v>42</v>
      </c>
      <c r="C23" s="1" t="s">
        <v>24</v>
      </c>
      <c r="D23" s="1" t="s">
        <v>35</v>
      </c>
      <c r="E23" s="2">
        <v>0</v>
      </c>
      <c r="F23" s="2"/>
      <c r="G23" s="2"/>
      <c r="H23" s="41" t="s">
        <v>47</v>
      </c>
      <c r="I23" s="45" t="s">
        <v>48</v>
      </c>
      <c r="J23" s="40">
        <v>3669</v>
      </c>
      <c r="K23" s="64">
        <v>2375.1999999999998</v>
      </c>
      <c r="L23" s="66">
        <f t="shared" si="0"/>
        <v>64.736985554647049</v>
      </c>
      <c r="P23" s="63"/>
    </row>
    <row r="24" spans="1:16" s="24" customFormat="1" ht="14.25" x14ac:dyDescent="0.2">
      <c r="A24" s="22" t="s">
        <v>49</v>
      </c>
      <c r="B24" s="22" t="s">
        <v>23</v>
      </c>
      <c r="C24" s="22" t="s">
        <v>24</v>
      </c>
      <c r="D24" s="22" t="s">
        <v>25</v>
      </c>
      <c r="E24" s="23">
        <v>0</v>
      </c>
      <c r="F24" s="23"/>
      <c r="G24" s="23"/>
      <c r="H24" s="51" t="s">
        <v>50</v>
      </c>
      <c r="I24" s="52" t="s">
        <v>51</v>
      </c>
      <c r="J24" s="39">
        <f>J25+J26+J27</f>
        <v>18809</v>
      </c>
      <c r="K24" s="48">
        <v>22499.200000000001</v>
      </c>
      <c r="L24" s="65">
        <f t="shared" si="0"/>
        <v>119.61933117124781</v>
      </c>
    </row>
    <row r="25" spans="1:16" ht="39" x14ac:dyDescent="0.25">
      <c r="A25" s="1" t="s">
        <v>52</v>
      </c>
      <c r="B25" s="1" t="s">
        <v>53</v>
      </c>
      <c r="C25" s="1" t="s">
        <v>24</v>
      </c>
      <c r="D25" s="1" t="s">
        <v>35</v>
      </c>
      <c r="E25" s="2">
        <v>0</v>
      </c>
      <c r="F25" s="2"/>
      <c r="G25" s="2"/>
      <c r="H25" s="41" t="s">
        <v>136</v>
      </c>
      <c r="I25" s="45" t="s">
        <v>135</v>
      </c>
      <c r="J25" s="40">
        <v>4543</v>
      </c>
      <c r="K25" s="64">
        <v>3757.4</v>
      </c>
      <c r="L25" s="66">
        <f t="shared" si="0"/>
        <v>82.707462029495929</v>
      </c>
    </row>
    <row r="26" spans="1:16" ht="26.25" x14ac:dyDescent="0.25">
      <c r="A26" s="1" t="s">
        <v>54</v>
      </c>
      <c r="B26" s="1" t="s">
        <v>53</v>
      </c>
      <c r="C26" s="1" t="s">
        <v>24</v>
      </c>
      <c r="D26" s="1" t="s">
        <v>35</v>
      </c>
      <c r="E26" s="2">
        <v>0</v>
      </c>
      <c r="F26" s="2"/>
      <c r="G26" s="2"/>
      <c r="H26" s="41" t="s">
        <v>137</v>
      </c>
      <c r="I26" s="45" t="s">
        <v>138</v>
      </c>
      <c r="J26" s="40">
        <v>9416</v>
      </c>
      <c r="K26" s="64">
        <v>14171.6</v>
      </c>
      <c r="L26" s="66">
        <f t="shared" si="0"/>
        <v>150.50552251486832</v>
      </c>
    </row>
    <row r="27" spans="1:16" ht="26.25" x14ac:dyDescent="0.25">
      <c r="A27" s="1" t="s">
        <v>55</v>
      </c>
      <c r="B27" s="1" t="s">
        <v>53</v>
      </c>
      <c r="C27" s="1" t="s">
        <v>24</v>
      </c>
      <c r="D27" s="1" t="s">
        <v>35</v>
      </c>
      <c r="E27" s="2">
        <v>0</v>
      </c>
      <c r="F27" s="2"/>
      <c r="G27" s="2"/>
      <c r="H27" s="41" t="s">
        <v>162</v>
      </c>
      <c r="I27" s="45" t="s">
        <v>139</v>
      </c>
      <c r="J27" s="40">
        <v>4850</v>
      </c>
      <c r="K27" s="64">
        <v>4570.2</v>
      </c>
      <c r="L27" s="66">
        <f t="shared" si="0"/>
        <v>94.230927835051546</v>
      </c>
    </row>
    <row r="28" spans="1:16" s="24" customFormat="1" ht="25.5" x14ac:dyDescent="0.2">
      <c r="A28" s="22" t="s">
        <v>56</v>
      </c>
      <c r="B28" s="22" t="s">
        <v>23</v>
      </c>
      <c r="C28" s="22" t="s">
        <v>24</v>
      </c>
      <c r="D28" s="22" t="s">
        <v>25</v>
      </c>
      <c r="E28" s="23">
        <v>0</v>
      </c>
      <c r="F28" s="23"/>
      <c r="G28" s="23"/>
      <c r="H28" s="51" t="s">
        <v>57</v>
      </c>
      <c r="I28" s="52" t="s">
        <v>58</v>
      </c>
      <c r="J28" s="39">
        <v>5551</v>
      </c>
      <c r="K28" s="48">
        <v>5808.1</v>
      </c>
      <c r="L28" s="65">
        <f t="shared" si="0"/>
        <v>104.63159791028644</v>
      </c>
    </row>
    <row r="29" spans="1:16" ht="15" x14ac:dyDescent="0.25">
      <c r="A29" s="1" t="s">
        <v>59</v>
      </c>
      <c r="B29" s="1" t="s">
        <v>34</v>
      </c>
      <c r="C29" s="1" t="s">
        <v>24</v>
      </c>
      <c r="D29" s="1" t="s">
        <v>35</v>
      </c>
      <c r="E29" s="2">
        <v>0</v>
      </c>
      <c r="F29" s="2"/>
      <c r="G29" s="2"/>
      <c r="H29" s="41" t="s">
        <v>60</v>
      </c>
      <c r="I29" s="45" t="s">
        <v>61</v>
      </c>
      <c r="J29" s="40">
        <v>5551</v>
      </c>
      <c r="K29" s="64">
        <v>5808.1</v>
      </c>
      <c r="L29" s="66">
        <f t="shared" si="0"/>
        <v>104.63159791028644</v>
      </c>
    </row>
    <row r="30" spans="1:16" s="24" customFormat="1" ht="14.25" x14ac:dyDescent="0.2">
      <c r="A30" s="22" t="s">
        <v>62</v>
      </c>
      <c r="B30" s="22" t="s">
        <v>23</v>
      </c>
      <c r="C30" s="22" t="s">
        <v>24</v>
      </c>
      <c r="D30" s="22" t="s">
        <v>25</v>
      </c>
      <c r="E30" s="23">
        <v>0</v>
      </c>
      <c r="F30" s="23"/>
      <c r="G30" s="23"/>
      <c r="H30" s="51" t="s">
        <v>63</v>
      </c>
      <c r="I30" s="52" t="s">
        <v>64</v>
      </c>
      <c r="J30" s="39">
        <v>2115</v>
      </c>
      <c r="K30" s="48">
        <v>1978.4</v>
      </c>
      <c r="L30" s="65">
        <f t="shared" si="0"/>
        <v>93.541371158392437</v>
      </c>
    </row>
    <row r="31" spans="1:16" ht="39" hidden="1" x14ac:dyDescent="0.25">
      <c r="A31" s="1" t="s">
        <v>65</v>
      </c>
      <c r="B31" s="1" t="s">
        <v>34</v>
      </c>
      <c r="C31" s="1" t="s">
        <v>24</v>
      </c>
      <c r="D31" s="1" t="s">
        <v>35</v>
      </c>
      <c r="E31" s="2">
        <v>0</v>
      </c>
      <c r="F31" s="2"/>
      <c r="G31" s="2"/>
      <c r="H31" s="41" t="s">
        <v>66</v>
      </c>
      <c r="I31" s="45" t="s">
        <v>67</v>
      </c>
      <c r="J31" s="40">
        <v>1461</v>
      </c>
      <c r="K31" s="64"/>
      <c r="L31" s="65">
        <f t="shared" si="0"/>
        <v>0</v>
      </c>
    </row>
    <row r="32" spans="1:16" s="24" customFormat="1" ht="38.25" x14ac:dyDescent="0.2">
      <c r="A32" s="22" t="s">
        <v>68</v>
      </c>
      <c r="B32" s="22" t="s">
        <v>23</v>
      </c>
      <c r="C32" s="22" t="s">
        <v>24</v>
      </c>
      <c r="D32" s="22" t="s">
        <v>25</v>
      </c>
      <c r="E32" s="23">
        <v>0</v>
      </c>
      <c r="F32" s="23"/>
      <c r="G32" s="23"/>
      <c r="H32" s="51" t="s">
        <v>69</v>
      </c>
      <c r="I32" s="52" t="s">
        <v>70</v>
      </c>
      <c r="J32" s="39">
        <f>J33+J34+J35+J36+J37</f>
        <v>19000</v>
      </c>
      <c r="K32" s="48">
        <v>22405.3</v>
      </c>
      <c r="L32" s="65">
        <f t="shared" si="0"/>
        <v>117.92263157894736</v>
      </c>
    </row>
    <row r="33" spans="1:12" ht="77.25" x14ac:dyDescent="0.25">
      <c r="A33" s="1" t="s">
        <v>71</v>
      </c>
      <c r="B33" s="1" t="s">
        <v>72</v>
      </c>
      <c r="C33" s="1" t="s">
        <v>24</v>
      </c>
      <c r="D33" s="1" t="s">
        <v>73</v>
      </c>
      <c r="E33" s="2">
        <v>0</v>
      </c>
      <c r="F33" s="2"/>
      <c r="G33" s="2"/>
      <c r="H33" s="41" t="s">
        <v>140</v>
      </c>
      <c r="I33" s="45" t="s">
        <v>155</v>
      </c>
      <c r="J33" s="40">
        <v>18499</v>
      </c>
      <c r="K33" s="64">
        <v>21778.3</v>
      </c>
      <c r="L33" s="66">
        <f t="shared" si="0"/>
        <v>117.72690415698146</v>
      </c>
    </row>
    <row r="34" spans="1:12" ht="64.5" x14ac:dyDescent="0.25">
      <c r="A34" s="1" t="s">
        <v>74</v>
      </c>
      <c r="B34" s="1" t="s">
        <v>53</v>
      </c>
      <c r="C34" s="1" t="s">
        <v>24</v>
      </c>
      <c r="D34" s="1" t="s">
        <v>73</v>
      </c>
      <c r="E34" s="2">
        <v>0</v>
      </c>
      <c r="F34" s="2"/>
      <c r="G34" s="2"/>
      <c r="H34" s="41" t="s">
        <v>158</v>
      </c>
      <c r="I34" s="45" t="s">
        <v>157</v>
      </c>
      <c r="J34" s="40">
        <v>67</v>
      </c>
      <c r="K34" s="64"/>
      <c r="L34" s="66">
        <f t="shared" si="0"/>
        <v>0</v>
      </c>
    </row>
    <row r="35" spans="1:12" ht="51.75" x14ac:dyDescent="0.25">
      <c r="A35" s="1" t="s">
        <v>75</v>
      </c>
      <c r="B35" s="1" t="s">
        <v>53</v>
      </c>
      <c r="C35" s="1" t="s">
        <v>24</v>
      </c>
      <c r="D35" s="1" t="s">
        <v>73</v>
      </c>
      <c r="E35" s="2">
        <v>0</v>
      </c>
      <c r="F35" s="2"/>
      <c r="G35" s="2"/>
      <c r="H35" s="41" t="s">
        <v>143</v>
      </c>
      <c r="I35" s="45" t="s">
        <v>76</v>
      </c>
      <c r="J35" s="40">
        <v>241</v>
      </c>
      <c r="K35" s="64"/>
      <c r="L35" s="66">
        <f t="shared" si="0"/>
        <v>0</v>
      </c>
    </row>
    <row r="36" spans="1:12" ht="26.25" x14ac:dyDescent="0.25">
      <c r="A36" s="1" t="s">
        <v>77</v>
      </c>
      <c r="B36" s="1" t="s">
        <v>72</v>
      </c>
      <c r="C36" s="1" t="s">
        <v>24</v>
      </c>
      <c r="D36" s="1" t="s">
        <v>73</v>
      </c>
      <c r="E36" s="2">
        <v>0</v>
      </c>
      <c r="F36" s="2"/>
      <c r="G36" s="2"/>
      <c r="H36" s="41" t="s">
        <v>141</v>
      </c>
      <c r="I36" s="45" t="s">
        <v>156</v>
      </c>
      <c r="J36" s="40">
        <v>37</v>
      </c>
      <c r="K36" s="67">
        <v>483</v>
      </c>
      <c r="L36" s="66">
        <f t="shared" si="0"/>
        <v>1305.4054054054054</v>
      </c>
    </row>
    <row r="37" spans="1:12" ht="64.5" x14ac:dyDescent="0.25">
      <c r="A37" s="1" t="s">
        <v>78</v>
      </c>
      <c r="B37" s="1" t="s">
        <v>72</v>
      </c>
      <c r="C37" s="1" t="s">
        <v>24</v>
      </c>
      <c r="D37" s="1" t="s">
        <v>73</v>
      </c>
      <c r="E37" s="2">
        <v>0</v>
      </c>
      <c r="F37" s="2"/>
      <c r="G37" s="2"/>
      <c r="H37" s="41" t="s">
        <v>142</v>
      </c>
      <c r="I37" s="45" t="s">
        <v>159</v>
      </c>
      <c r="J37" s="40">
        <v>156</v>
      </c>
      <c r="K37" s="67">
        <v>144</v>
      </c>
      <c r="L37" s="66">
        <f t="shared" si="0"/>
        <v>92.307692307692307</v>
      </c>
    </row>
    <row r="38" spans="1:12" s="24" customFormat="1" ht="14.25" x14ac:dyDescent="0.2">
      <c r="A38" s="22" t="s">
        <v>79</v>
      </c>
      <c r="B38" s="22" t="s">
        <v>23</v>
      </c>
      <c r="C38" s="22" t="s">
        <v>24</v>
      </c>
      <c r="D38" s="22" t="s">
        <v>25</v>
      </c>
      <c r="E38" s="23">
        <v>0</v>
      </c>
      <c r="F38" s="23"/>
      <c r="G38" s="23"/>
      <c r="H38" s="51" t="s">
        <v>80</v>
      </c>
      <c r="I38" s="52" t="s">
        <v>81</v>
      </c>
      <c r="J38" s="39">
        <v>14000</v>
      </c>
      <c r="K38" s="48">
        <v>12356.5</v>
      </c>
      <c r="L38" s="65">
        <f t="shared" si="0"/>
        <v>88.260714285714286</v>
      </c>
    </row>
    <row r="39" spans="1:12" ht="26.25" hidden="1" x14ac:dyDescent="0.25">
      <c r="A39" s="1" t="s">
        <v>82</v>
      </c>
      <c r="B39" s="1" t="s">
        <v>34</v>
      </c>
      <c r="C39" s="1" t="s">
        <v>24</v>
      </c>
      <c r="D39" s="1" t="s">
        <v>73</v>
      </c>
      <c r="E39" s="2">
        <v>0</v>
      </c>
      <c r="F39" s="2"/>
      <c r="G39" s="2"/>
      <c r="H39" s="41" t="s">
        <v>83</v>
      </c>
      <c r="I39" s="45" t="s">
        <v>84</v>
      </c>
      <c r="J39" s="40">
        <v>311</v>
      </c>
      <c r="K39" s="64"/>
      <c r="L39" s="68"/>
    </row>
    <row r="40" spans="1:12" ht="39" hidden="1" x14ac:dyDescent="0.25">
      <c r="A40" s="1" t="s">
        <v>85</v>
      </c>
      <c r="B40" s="1" t="s">
        <v>34</v>
      </c>
      <c r="C40" s="1" t="s">
        <v>24</v>
      </c>
      <c r="D40" s="1" t="s">
        <v>73</v>
      </c>
      <c r="E40" s="2">
        <v>0</v>
      </c>
      <c r="F40" s="2"/>
      <c r="G40" s="2"/>
      <c r="H40" s="41" t="s">
        <v>86</v>
      </c>
      <c r="I40" s="45" t="s">
        <v>87</v>
      </c>
      <c r="J40" s="40">
        <v>2904</v>
      </c>
      <c r="K40" s="64"/>
      <c r="L40" s="68"/>
    </row>
    <row r="41" spans="1:12" ht="15" hidden="1" x14ac:dyDescent="0.25">
      <c r="A41" s="1" t="s">
        <v>88</v>
      </c>
      <c r="B41" s="1" t="s">
        <v>34</v>
      </c>
      <c r="C41" s="1" t="s">
        <v>24</v>
      </c>
      <c r="D41" s="1" t="s">
        <v>73</v>
      </c>
      <c r="E41" s="2">
        <v>0</v>
      </c>
      <c r="F41" s="2"/>
      <c r="G41" s="2"/>
      <c r="H41" s="41" t="s">
        <v>89</v>
      </c>
      <c r="I41" s="45"/>
      <c r="J41" s="40">
        <v>2575</v>
      </c>
      <c r="K41" s="64"/>
      <c r="L41" s="68"/>
    </row>
    <row r="42" spans="1:12" ht="39" hidden="1" x14ac:dyDescent="0.25">
      <c r="A42" s="1" t="s">
        <v>90</v>
      </c>
      <c r="B42" s="1" t="s">
        <v>34</v>
      </c>
      <c r="C42" s="1" t="s">
        <v>24</v>
      </c>
      <c r="D42" s="1" t="s">
        <v>73</v>
      </c>
      <c r="E42" s="2">
        <v>0</v>
      </c>
      <c r="F42" s="2"/>
      <c r="G42" s="2"/>
      <c r="H42" s="41" t="s">
        <v>91</v>
      </c>
      <c r="I42" s="45" t="s">
        <v>92</v>
      </c>
      <c r="J42" s="40">
        <v>3218</v>
      </c>
      <c r="K42" s="64"/>
      <c r="L42" s="68"/>
    </row>
    <row r="43" spans="1:12" s="24" customFormat="1" ht="25.5" x14ac:dyDescent="0.2">
      <c r="A43" s="22" t="s">
        <v>93</v>
      </c>
      <c r="B43" s="22" t="s">
        <v>23</v>
      </c>
      <c r="C43" s="22" t="s">
        <v>24</v>
      </c>
      <c r="D43" s="22" t="s">
        <v>25</v>
      </c>
      <c r="E43" s="23">
        <v>0</v>
      </c>
      <c r="F43" s="23"/>
      <c r="G43" s="23"/>
      <c r="H43" s="51" t="s">
        <v>94</v>
      </c>
      <c r="I43" s="52" t="s">
        <v>95</v>
      </c>
      <c r="J43" s="39">
        <v>50</v>
      </c>
      <c r="K43" s="48">
        <v>79.2</v>
      </c>
      <c r="L43" s="65">
        <f t="shared" ref="L43:L99" si="1">K43/J43*100</f>
        <v>158.4</v>
      </c>
    </row>
    <row r="44" spans="1:12" ht="26.25" hidden="1" x14ac:dyDescent="0.25">
      <c r="A44" s="1" t="s">
        <v>96</v>
      </c>
      <c r="B44" s="1" t="s">
        <v>53</v>
      </c>
      <c r="C44" s="1" t="s">
        <v>24</v>
      </c>
      <c r="D44" s="1" t="s">
        <v>97</v>
      </c>
      <c r="E44" s="2">
        <v>0</v>
      </c>
      <c r="F44" s="2"/>
      <c r="G44" s="2"/>
      <c r="H44" s="41" t="s">
        <v>98</v>
      </c>
      <c r="I44" s="45" t="s">
        <v>99</v>
      </c>
      <c r="J44" s="40">
        <v>41</v>
      </c>
      <c r="K44" s="64"/>
      <c r="L44" s="65">
        <f t="shared" si="1"/>
        <v>0</v>
      </c>
    </row>
    <row r="45" spans="1:12" s="24" customFormat="1" ht="25.5" x14ac:dyDescent="0.2">
      <c r="A45" s="22" t="s">
        <v>100</v>
      </c>
      <c r="B45" s="22" t="s">
        <v>23</v>
      </c>
      <c r="C45" s="22" t="s">
        <v>24</v>
      </c>
      <c r="D45" s="22" t="s">
        <v>25</v>
      </c>
      <c r="E45" s="23">
        <v>0</v>
      </c>
      <c r="F45" s="23"/>
      <c r="G45" s="23"/>
      <c r="H45" s="51" t="s">
        <v>101</v>
      </c>
      <c r="I45" s="52" t="s">
        <v>102</v>
      </c>
      <c r="J45" s="39">
        <f>J46+J47+J48</f>
        <v>6932</v>
      </c>
      <c r="K45" s="48">
        <v>3476.8</v>
      </c>
      <c r="L45" s="65">
        <f t="shared" si="1"/>
        <v>50.155799192152337</v>
      </c>
    </row>
    <row r="46" spans="1:12" ht="77.25" x14ac:dyDescent="0.25">
      <c r="A46" s="1" t="s">
        <v>103</v>
      </c>
      <c r="B46" s="1" t="s">
        <v>72</v>
      </c>
      <c r="C46" s="1" t="s">
        <v>24</v>
      </c>
      <c r="D46" s="1" t="s">
        <v>104</v>
      </c>
      <c r="E46" s="2">
        <v>0</v>
      </c>
      <c r="F46" s="2"/>
      <c r="G46" s="2"/>
      <c r="H46" s="41" t="s">
        <v>146</v>
      </c>
      <c r="I46" s="45" t="s">
        <v>160</v>
      </c>
      <c r="J46" s="40">
        <v>2278</v>
      </c>
      <c r="K46" s="67">
        <v>0</v>
      </c>
      <c r="L46" s="66">
        <f t="shared" si="1"/>
        <v>0</v>
      </c>
    </row>
    <row r="47" spans="1:12" ht="39" x14ac:dyDescent="0.25">
      <c r="A47" s="1" t="s">
        <v>105</v>
      </c>
      <c r="B47" s="1" t="s">
        <v>72</v>
      </c>
      <c r="C47" s="1" t="s">
        <v>24</v>
      </c>
      <c r="D47" s="1" t="s">
        <v>106</v>
      </c>
      <c r="E47" s="2">
        <v>0</v>
      </c>
      <c r="F47" s="2"/>
      <c r="G47" s="2"/>
      <c r="H47" s="41" t="s">
        <v>148</v>
      </c>
      <c r="I47" s="45" t="s">
        <v>147</v>
      </c>
      <c r="J47" s="40">
        <v>4454</v>
      </c>
      <c r="K47" s="64">
        <v>2696</v>
      </c>
      <c r="L47" s="66">
        <f t="shared" si="1"/>
        <v>60.529860799281543</v>
      </c>
    </row>
    <row r="48" spans="1:12" ht="64.5" x14ac:dyDescent="0.25">
      <c r="A48" s="1" t="s">
        <v>107</v>
      </c>
      <c r="B48" s="1" t="s">
        <v>72</v>
      </c>
      <c r="C48" s="1" t="s">
        <v>24</v>
      </c>
      <c r="D48" s="1" t="s">
        <v>106</v>
      </c>
      <c r="E48" s="2">
        <v>0</v>
      </c>
      <c r="F48" s="2"/>
      <c r="G48" s="2"/>
      <c r="H48" s="41" t="s">
        <v>149</v>
      </c>
      <c r="I48" s="45" t="s">
        <v>161</v>
      </c>
      <c r="J48" s="40">
        <v>200</v>
      </c>
      <c r="K48" s="64">
        <v>676.8</v>
      </c>
      <c r="L48" s="66">
        <f t="shared" si="1"/>
        <v>338.4</v>
      </c>
    </row>
    <row r="49" spans="1:12" s="24" customFormat="1" ht="14.25" x14ac:dyDescent="0.2">
      <c r="A49" s="22" t="s">
        <v>108</v>
      </c>
      <c r="B49" s="22" t="s">
        <v>23</v>
      </c>
      <c r="C49" s="22" t="s">
        <v>24</v>
      </c>
      <c r="D49" s="22" t="s">
        <v>25</v>
      </c>
      <c r="E49" s="23">
        <v>0</v>
      </c>
      <c r="F49" s="23"/>
      <c r="G49" s="23"/>
      <c r="H49" s="51" t="s">
        <v>109</v>
      </c>
      <c r="I49" s="52" t="s">
        <v>110</v>
      </c>
      <c r="J49" s="39">
        <v>2000</v>
      </c>
      <c r="K49" s="48">
        <v>1547.8</v>
      </c>
      <c r="L49" s="65">
        <f t="shared" si="1"/>
        <v>77.39</v>
      </c>
    </row>
    <row r="50" spans="1:12" ht="77.25" hidden="1" x14ac:dyDescent="0.25">
      <c r="A50" s="1" t="s">
        <v>111</v>
      </c>
      <c r="B50" s="1" t="s">
        <v>72</v>
      </c>
      <c r="C50" s="1" t="s">
        <v>24</v>
      </c>
      <c r="D50" s="1" t="s">
        <v>112</v>
      </c>
      <c r="E50" s="2">
        <v>0</v>
      </c>
      <c r="F50" s="2"/>
      <c r="G50" s="2"/>
      <c r="H50" s="41" t="s">
        <v>150</v>
      </c>
      <c r="I50" s="53" t="s">
        <v>151</v>
      </c>
      <c r="J50" s="40">
        <v>2000</v>
      </c>
      <c r="K50" s="64"/>
      <c r="L50" s="66">
        <f t="shared" si="1"/>
        <v>0</v>
      </c>
    </row>
    <row r="51" spans="1:12" ht="15" x14ac:dyDescent="0.25">
      <c r="A51" s="1"/>
      <c r="B51" s="1"/>
      <c r="C51" s="1"/>
      <c r="D51" s="1"/>
      <c r="E51" s="2"/>
      <c r="F51" s="2"/>
      <c r="G51" s="2"/>
      <c r="H51" s="51" t="s">
        <v>208</v>
      </c>
      <c r="I51" s="52" t="s">
        <v>209</v>
      </c>
      <c r="J51" s="39">
        <f>J56+J58</f>
        <v>4440</v>
      </c>
      <c r="K51" s="68">
        <v>3097.7</v>
      </c>
      <c r="L51" s="65">
        <f t="shared" si="1"/>
        <v>69.768018018018012</v>
      </c>
    </row>
    <row r="52" spans="1:12" ht="15" x14ac:dyDescent="0.25">
      <c r="A52" s="1"/>
      <c r="B52" s="1"/>
      <c r="C52" s="1"/>
      <c r="D52" s="1"/>
      <c r="E52" s="2"/>
      <c r="F52" s="2"/>
      <c r="G52" s="2"/>
      <c r="H52" s="51" t="s">
        <v>220</v>
      </c>
      <c r="I52" s="52" t="s">
        <v>219</v>
      </c>
      <c r="J52" s="39">
        <v>0</v>
      </c>
      <c r="K52" s="68">
        <v>-1360.6</v>
      </c>
      <c r="L52" s="65"/>
    </row>
    <row r="53" spans="1:12" ht="15" x14ac:dyDescent="0.25">
      <c r="A53" s="1"/>
      <c r="B53" s="1"/>
      <c r="C53" s="1"/>
      <c r="D53" s="1"/>
      <c r="E53" s="2"/>
      <c r="F53" s="2"/>
      <c r="G53" s="2"/>
      <c r="H53" s="41" t="s">
        <v>221</v>
      </c>
      <c r="I53" s="45" t="s">
        <v>219</v>
      </c>
      <c r="J53" s="40">
        <v>0</v>
      </c>
      <c r="K53" s="64">
        <v>-1360.6</v>
      </c>
      <c r="L53" s="65"/>
    </row>
    <row r="54" spans="1:12" ht="15" x14ac:dyDescent="0.25">
      <c r="A54" s="1"/>
      <c r="B54" s="1"/>
      <c r="C54" s="1"/>
      <c r="D54" s="1"/>
      <c r="E54" s="2"/>
      <c r="F54" s="2"/>
      <c r="G54" s="2"/>
      <c r="H54" s="51" t="s">
        <v>222</v>
      </c>
      <c r="I54" s="52" t="s">
        <v>223</v>
      </c>
      <c r="J54" s="39">
        <v>0</v>
      </c>
      <c r="K54" s="69">
        <v>60</v>
      </c>
      <c r="L54" s="65"/>
    </row>
    <row r="55" spans="1:12" ht="15" x14ac:dyDescent="0.25">
      <c r="A55" s="1"/>
      <c r="B55" s="1"/>
      <c r="C55" s="1"/>
      <c r="D55" s="1"/>
      <c r="E55" s="2"/>
      <c r="F55" s="2"/>
      <c r="G55" s="2"/>
      <c r="H55" s="41" t="s">
        <v>220</v>
      </c>
      <c r="I55" s="45" t="s">
        <v>223</v>
      </c>
      <c r="J55" s="40">
        <v>0</v>
      </c>
      <c r="K55" s="67">
        <v>60</v>
      </c>
      <c r="L55" s="65"/>
    </row>
    <row r="56" spans="1:12" ht="26.25" x14ac:dyDescent="0.25">
      <c r="A56" s="1"/>
      <c r="B56" s="1"/>
      <c r="C56" s="1"/>
      <c r="D56" s="1"/>
      <c r="E56" s="2"/>
      <c r="F56" s="2"/>
      <c r="G56" s="2"/>
      <c r="H56" s="51" t="s">
        <v>202</v>
      </c>
      <c r="I56" s="52" t="s">
        <v>203</v>
      </c>
      <c r="J56" s="39">
        <v>3069</v>
      </c>
      <c r="K56" s="69">
        <v>3037</v>
      </c>
      <c r="L56" s="65">
        <f t="shared" si="1"/>
        <v>98.957315086347336</v>
      </c>
    </row>
    <row r="57" spans="1:12" ht="26.25" x14ac:dyDescent="0.25">
      <c r="A57" s="1"/>
      <c r="B57" s="1"/>
      <c r="C57" s="1"/>
      <c r="D57" s="1"/>
      <c r="E57" s="2"/>
      <c r="F57" s="2"/>
      <c r="G57" s="2"/>
      <c r="H57" s="41" t="s">
        <v>204</v>
      </c>
      <c r="I57" s="45" t="s">
        <v>203</v>
      </c>
      <c r="J57" s="40">
        <v>3069</v>
      </c>
      <c r="K57" s="67">
        <v>3037</v>
      </c>
      <c r="L57" s="66">
        <f t="shared" si="1"/>
        <v>98.957315086347336</v>
      </c>
    </row>
    <row r="58" spans="1:12" ht="26.25" x14ac:dyDescent="0.25">
      <c r="A58" s="1"/>
      <c r="B58" s="1"/>
      <c r="C58" s="1"/>
      <c r="D58" s="1"/>
      <c r="E58" s="2"/>
      <c r="F58" s="2"/>
      <c r="G58" s="2"/>
      <c r="H58" s="51" t="s">
        <v>205</v>
      </c>
      <c r="I58" s="52" t="s">
        <v>206</v>
      </c>
      <c r="J58" s="39">
        <v>1371</v>
      </c>
      <c r="K58" s="68">
        <v>1361.3</v>
      </c>
      <c r="L58" s="65">
        <f t="shared" si="1"/>
        <v>99.29248723559445</v>
      </c>
    </row>
    <row r="59" spans="1:12" ht="26.25" x14ac:dyDescent="0.25">
      <c r="A59" s="1"/>
      <c r="B59" s="1"/>
      <c r="C59" s="1"/>
      <c r="D59" s="1"/>
      <c r="E59" s="2"/>
      <c r="F59" s="2"/>
      <c r="G59" s="2"/>
      <c r="H59" s="41" t="s">
        <v>207</v>
      </c>
      <c r="I59" s="45" t="s">
        <v>206</v>
      </c>
      <c r="J59" s="40">
        <v>1371</v>
      </c>
      <c r="K59" s="64">
        <v>1361.3</v>
      </c>
      <c r="L59" s="66">
        <f t="shared" si="1"/>
        <v>99.29248723559445</v>
      </c>
    </row>
    <row r="60" spans="1:12" s="24" customFormat="1" ht="14.25" x14ac:dyDescent="0.2">
      <c r="A60" s="22" t="s">
        <v>113</v>
      </c>
      <c r="B60" s="22" t="s">
        <v>23</v>
      </c>
      <c r="C60" s="22" t="s">
        <v>24</v>
      </c>
      <c r="D60" s="22" t="s">
        <v>25</v>
      </c>
      <c r="E60" s="23">
        <v>0</v>
      </c>
      <c r="F60" s="23"/>
      <c r="G60" s="23"/>
      <c r="H60" s="51" t="s">
        <v>114</v>
      </c>
      <c r="I60" s="52" t="s">
        <v>115</v>
      </c>
      <c r="J60" s="39">
        <f>J62+J66+J78+J86+J90</f>
        <v>844305.20000000007</v>
      </c>
      <c r="K60" s="65">
        <f>K62+K66+K78+K86+K90+K93+K95</f>
        <v>708232.29999999993</v>
      </c>
      <c r="L60" s="66">
        <f t="shared" si="1"/>
        <v>83.883446412505791</v>
      </c>
    </row>
    <row r="61" spans="1:12" s="24" customFormat="1" ht="25.5" x14ac:dyDescent="0.2">
      <c r="A61" s="22" t="s">
        <v>116</v>
      </c>
      <c r="B61" s="22" t="s">
        <v>23</v>
      </c>
      <c r="C61" s="22" t="s">
        <v>24</v>
      </c>
      <c r="D61" s="22" t="s">
        <v>25</v>
      </c>
      <c r="E61" s="23">
        <v>0</v>
      </c>
      <c r="F61" s="23"/>
      <c r="G61" s="23"/>
      <c r="H61" s="51" t="s">
        <v>117</v>
      </c>
      <c r="I61" s="52" t="s">
        <v>118</v>
      </c>
      <c r="J61" s="39">
        <f>J62+J66+J78+J86</f>
        <v>814026.4</v>
      </c>
      <c r="K61" s="65">
        <f>K62+K66+K78+K86</f>
        <v>680707.79999999993</v>
      </c>
      <c r="L61" s="66">
        <f t="shared" si="1"/>
        <v>83.622324779638589</v>
      </c>
    </row>
    <row r="62" spans="1:12" s="24" customFormat="1" ht="14.25" x14ac:dyDescent="0.2">
      <c r="A62" s="22"/>
      <c r="B62" s="22"/>
      <c r="C62" s="22"/>
      <c r="D62" s="22"/>
      <c r="E62" s="23"/>
      <c r="F62" s="23"/>
      <c r="G62" s="23"/>
      <c r="H62" s="51" t="s">
        <v>224</v>
      </c>
      <c r="I62" s="52" t="s">
        <v>225</v>
      </c>
      <c r="J62" s="39">
        <v>77339.3</v>
      </c>
      <c r="K62" s="48">
        <v>77339.3</v>
      </c>
      <c r="L62" s="76">
        <f t="shared" si="1"/>
        <v>100</v>
      </c>
    </row>
    <row r="63" spans="1:12" ht="21.75" customHeight="1" x14ac:dyDescent="0.25">
      <c r="A63" s="1" t="s">
        <v>119</v>
      </c>
      <c r="B63" s="1" t="s">
        <v>72</v>
      </c>
      <c r="C63" s="1" t="s">
        <v>24</v>
      </c>
      <c r="D63" s="1" t="s">
        <v>120</v>
      </c>
      <c r="E63" s="2">
        <v>0</v>
      </c>
      <c r="F63" s="2"/>
      <c r="G63" s="2"/>
      <c r="H63" s="41" t="s">
        <v>144</v>
      </c>
      <c r="I63" s="45" t="s">
        <v>121</v>
      </c>
      <c r="J63" s="40">
        <v>53889</v>
      </c>
      <c r="K63" s="64">
        <v>53889</v>
      </c>
      <c r="L63" s="77">
        <f t="shared" si="1"/>
        <v>100</v>
      </c>
    </row>
    <row r="64" spans="1:12" ht="29.25" customHeight="1" x14ac:dyDescent="0.25">
      <c r="A64" s="1" t="s">
        <v>119</v>
      </c>
      <c r="B64" s="1" t="s">
        <v>53</v>
      </c>
      <c r="C64" s="1" t="s">
        <v>24</v>
      </c>
      <c r="D64" s="1" t="s">
        <v>120</v>
      </c>
      <c r="E64" s="2">
        <v>0</v>
      </c>
      <c r="F64" s="2"/>
      <c r="G64" s="2"/>
      <c r="H64" s="41" t="s">
        <v>145</v>
      </c>
      <c r="I64" s="45" t="s">
        <v>164</v>
      </c>
      <c r="J64" s="40">
        <v>22800.3</v>
      </c>
      <c r="K64" s="64">
        <v>22800.3</v>
      </c>
      <c r="L64" s="77">
        <f t="shared" si="1"/>
        <v>100</v>
      </c>
    </row>
    <row r="65" spans="1:12" ht="19.5" customHeight="1" x14ac:dyDescent="0.25">
      <c r="A65" s="1"/>
      <c r="B65" s="1"/>
      <c r="C65" s="1"/>
      <c r="D65" s="1"/>
      <c r="E65" s="2"/>
      <c r="F65" s="2"/>
      <c r="G65" s="2"/>
      <c r="H65" s="41" t="s">
        <v>199</v>
      </c>
      <c r="I65" s="45" t="s">
        <v>200</v>
      </c>
      <c r="J65" s="40">
        <v>650</v>
      </c>
      <c r="K65" s="64">
        <v>650</v>
      </c>
      <c r="L65" s="77">
        <f t="shared" si="1"/>
        <v>100</v>
      </c>
    </row>
    <row r="66" spans="1:12" ht="19.5" customHeight="1" x14ac:dyDescent="0.25">
      <c r="A66" s="1"/>
      <c r="B66" s="1"/>
      <c r="C66" s="1"/>
      <c r="D66" s="1"/>
      <c r="E66" s="2"/>
      <c r="F66" s="2"/>
      <c r="G66" s="2"/>
      <c r="H66" s="51" t="s">
        <v>226</v>
      </c>
      <c r="I66" s="52" t="s">
        <v>227</v>
      </c>
      <c r="J66" s="39">
        <v>204985</v>
      </c>
      <c r="K66" s="69">
        <v>98034.1</v>
      </c>
      <c r="L66" s="65">
        <f t="shared" si="1"/>
        <v>47.825011586213627</v>
      </c>
    </row>
    <row r="67" spans="1:12" ht="40.5" customHeight="1" x14ac:dyDescent="0.25">
      <c r="A67" s="1" t="s">
        <v>122</v>
      </c>
      <c r="B67" s="1" t="s">
        <v>72</v>
      </c>
      <c r="C67" s="1" t="s">
        <v>24</v>
      </c>
      <c r="D67" s="1" t="s">
        <v>120</v>
      </c>
      <c r="E67" s="2">
        <v>0</v>
      </c>
      <c r="F67" s="2"/>
      <c r="G67" s="2"/>
      <c r="H67" s="42" t="s">
        <v>173</v>
      </c>
      <c r="I67" s="46" t="s">
        <v>169</v>
      </c>
      <c r="J67" s="40">
        <v>119175.9</v>
      </c>
      <c r="K67" s="64">
        <v>37937.9</v>
      </c>
      <c r="L67" s="66">
        <f t="shared" si="1"/>
        <v>31.833533457687334</v>
      </c>
    </row>
    <row r="68" spans="1:12" ht="66" customHeight="1" x14ac:dyDescent="0.25">
      <c r="A68" s="1"/>
      <c r="B68" s="1"/>
      <c r="C68" s="1"/>
      <c r="D68" s="1"/>
      <c r="E68" s="2"/>
      <c r="F68" s="2"/>
      <c r="G68" s="2"/>
      <c r="H68" s="42" t="s">
        <v>213</v>
      </c>
      <c r="I68" s="46" t="s">
        <v>211</v>
      </c>
      <c r="J68" s="40">
        <v>15298.5</v>
      </c>
      <c r="K68" s="67">
        <v>2091</v>
      </c>
      <c r="L68" s="66">
        <f t="shared" si="1"/>
        <v>13.668006667320325</v>
      </c>
    </row>
    <row r="69" spans="1:12" ht="40.5" customHeight="1" x14ac:dyDescent="0.25">
      <c r="A69" s="1"/>
      <c r="B69" s="1"/>
      <c r="C69" s="1"/>
      <c r="D69" s="1"/>
      <c r="E69" s="2"/>
      <c r="F69" s="2"/>
      <c r="G69" s="2"/>
      <c r="H69" s="42" t="s">
        <v>214</v>
      </c>
      <c r="I69" s="46" t="s">
        <v>212</v>
      </c>
      <c r="J69" s="40">
        <v>473.2</v>
      </c>
      <c r="K69" s="64">
        <v>64.7</v>
      </c>
      <c r="L69" s="64">
        <f t="shared" si="1"/>
        <v>13.672865595942522</v>
      </c>
    </row>
    <row r="70" spans="1:12" ht="54.75" customHeight="1" x14ac:dyDescent="0.25">
      <c r="A70" s="1"/>
      <c r="B70" s="1"/>
      <c r="C70" s="1"/>
      <c r="D70" s="1"/>
      <c r="E70" s="2"/>
      <c r="F70" s="2"/>
      <c r="G70" s="2"/>
      <c r="H70" s="70" t="s">
        <v>174</v>
      </c>
      <c r="I70" s="72" t="s">
        <v>170</v>
      </c>
      <c r="J70" s="71">
        <v>845.1</v>
      </c>
      <c r="K70" s="73">
        <v>845.1</v>
      </c>
      <c r="L70" s="73">
        <f t="shared" si="1"/>
        <v>100</v>
      </c>
    </row>
    <row r="71" spans="1:12" ht="54.75" customHeight="1" x14ac:dyDescent="0.25">
      <c r="A71" s="1"/>
      <c r="B71" s="1"/>
      <c r="C71" s="1"/>
      <c r="D71" s="1"/>
      <c r="E71" s="2"/>
      <c r="F71" s="2"/>
      <c r="G71" s="2"/>
      <c r="H71" s="70" t="s">
        <v>231</v>
      </c>
      <c r="I71" s="72" t="s">
        <v>228</v>
      </c>
      <c r="J71" s="71">
        <v>9863.9</v>
      </c>
      <c r="K71" s="73">
        <v>8684.2999999999993</v>
      </c>
      <c r="L71" s="75">
        <f t="shared" si="1"/>
        <v>88.041241294011499</v>
      </c>
    </row>
    <row r="72" spans="1:12" ht="26.25" customHeight="1" x14ac:dyDescent="0.25">
      <c r="A72" s="1" t="s">
        <v>123</v>
      </c>
      <c r="B72" s="1" t="s">
        <v>72</v>
      </c>
      <c r="C72" s="1" t="s">
        <v>24</v>
      </c>
      <c r="D72" s="1" t="s">
        <v>120</v>
      </c>
      <c r="E72" s="2">
        <v>0</v>
      </c>
      <c r="F72" s="2"/>
      <c r="G72" s="2"/>
      <c r="H72" s="42" t="s">
        <v>232</v>
      </c>
      <c r="I72" s="47" t="s">
        <v>181</v>
      </c>
      <c r="J72" s="40">
        <v>14074.6</v>
      </c>
      <c r="K72" s="64">
        <v>12017.5</v>
      </c>
      <c r="L72" s="74">
        <f t="shared" si="1"/>
        <v>85.384309323177916</v>
      </c>
    </row>
    <row r="73" spans="1:12" ht="44.25" customHeight="1" x14ac:dyDescent="0.25">
      <c r="A73" s="1"/>
      <c r="B73" s="1"/>
      <c r="C73" s="1"/>
      <c r="D73" s="1"/>
      <c r="E73" s="2"/>
      <c r="F73" s="2"/>
      <c r="G73" s="2"/>
      <c r="H73" s="42" t="s">
        <v>182</v>
      </c>
      <c r="I73" s="45" t="s">
        <v>189</v>
      </c>
      <c r="J73" s="40">
        <v>1300</v>
      </c>
      <c r="K73" s="64">
        <v>1300</v>
      </c>
      <c r="L73" s="78">
        <f t="shared" si="1"/>
        <v>100</v>
      </c>
    </row>
    <row r="74" spans="1:12" ht="26.25" x14ac:dyDescent="0.25">
      <c r="A74" s="1" t="s">
        <v>124</v>
      </c>
      <c r="B74" s="1" t="s">
        <v>53</v>
      </c>
      <c r="C74" s="1" t="s">
        <v>24</v>
      </c>
      <c r="D74" s="1" t="s">
        <v>120</v>
      </c>
      <c r="E74" s="2">
        <v>0</v>
      </c>
      <c r="F74" s="2"/>
      <c r="G74" s="2"/>
      <c r="H74" s="42" t="s">
        <v>183</v>
      </c>
      <c r="I74" s="45" t="s">
        <v>190</v>
      </c>
      <c r="J74" s="40">
        <v>82.9</v>
      </c>
      <c r="K74" s="64">
        <v>82.9</v>
      </c>
      <c r="L74" s="78">
        <f t="shared" si="1"/>
        <v>100</v>
      </c>
    </row>
    <row r="75" spans="1:12" ht="26.25" x14ac:dyDescent="0.25">
      <c r="A75" s="1" t="s">
        <v>125</v>
      </c>
      <c r="B75" s="1" t="s">
        <v>72</v>
      </c>
      <c r="C75" s="1" t="s">
        <v>24</v>
      </c>
      <c r="D75" s="1" t="s">
        <v>120</v>
      </c>
      <c r="E75" s="2">
        <v>0</v>
      </c>
      <c r="F75" s="2"/>
      <c r="G75" s="2"/>
      <c r="H75" s="41" t="s">
        <v>233</v>
      </c>
      <c r="I75" s="45" t="s">
        <v>163</v>
      </c>
      <c r="J75" s="40">
        <v>2983.9318800000001</v>
      </c>
      <c r="K75" s="64">
        <v>2983.9</v>
      </c>
      <c r="L75" s="78">
        <f t="shared" si="1"/>
        <v>99.998931610999108</v>
      </c>
    </row>
    <row r="76" spans="1:12" ht="26.25" x14ac:dyDescent="0.25">
      <c r="A76" s="1"/>
      <c r="B76" s="1"/>
      <c r="C76" s="1"/>
      <c r="D76" s="1"/>
      <c r="E76" s="2"/>
      <c r="F76" s="2"/>
      <c r="G76" s="2"/>
      <c r="H76" s="41" t="s">
        <v>230</v>
      </c>
      <c r="I76" s="45" t="s">
        <v>229</v>
      </c>
      <c r="J76" s="40">
        <v>840.6</v>
      </c>
      <c r="K76" s="64">
        <v>838.5</v>
      </c>
      <c r="L76" s="78">
        <f t="shared" si="1"/>
        <v>99.750178443968593</v>
      </c>
    </row>
    <row r="77" spans="1:12" ht="24.75" customHeight="1" x14ac:dyDescent="0.25">
      <c r="A77" s="1" t="s">
        <v>126</v>
      </c>
      <c r="B77" s="1" t="s">
        <v>72</v>
      </c>
      <c r="C77" s="1" t="s">
        <v>24</v>
      </c>
      <c r="D77" s="1" t="s">
        <v>120</v>
      </c>
      <c r="E77" s="2">
        <v>0</v>
      </c>
      <c r="F77" s="2"/>
      <c r="G77" s="2"/>
      <c r="H77" s="42" t="s">
        <v>172</v>
      </c>
      <c r="I77" s="72" t="s">
        <v>171</v>
      </c>
      <c r="J77" s="40">
        <v>40046.400000000001</v>
      </c>
      <c r="K77" s="64">
        <v>31188.3</v>
      </c>
      <c r="L77" s="78">
        <f t="shared" si="1"/>
        <v>77.880408725877984</v>
      </c>
    </row>
    <row r="78" spans="1:12" ht="24.75" customHeight="1" x14ac:dyDescent="0.25">
      <c r="A78" s="1"/>
      <c r="B78" s="1"/>
      <c r="C78" s="1"/>
      <c r="D78" s="1"/>
      <c r="E78" s="2"/>
      <c r="F78" s="2"/>
      <c r="G78" s="2"/>
      <c r="H78" s="79" t="s">
        <v>235</v>
      </c>
      <c r="I78" s="80" t="s">
        <v>234</v>
      </c>
      <c r="J78" s="39">
        <v>421444.7</v>
      </c>
      <c r="K78" s="68">
        <v>412218.3</v>
      </c>
      <c r="L78" s="81">
        <f t="shared" si="1"/>
        <v>97.810768530248453</v>
      </c>
    </row>
    <row r="79" spans="1:12" ht="36.75" customHeight="1" x14ac:dyDescent="0.25">
      <c r="A79" s="1" t="s">
        <v>127</v>
      </c>
      <c r="B79" s="1" t="s">
        <v>53</v>
      </c>
      <c r="C79" s="1" t="s">
        <v>24</v>
      </c>
      <c r="D79" s="1" t="s">
        <v>120</v>
      </c>
      <c r="E79" s="2">
        <v>0</v>
      </c>
      <c r="F79" s="2"/>
      <c r="G79" s="2"/>
      <c r="H79" s="42" t="s">
        <v>179</v>
      </c>
      <c r="I79" s="72" t="s">
        <v>175</v>
      </c>
      <c r="J79" s="40">
        <v>417518.9</v>
      </c>
      <c r="K79" s="64">
        <v>408302.5</v>
      </c>
      <c r="L79" s="78">
        <f t="shared" si="1"/>
        <v>97.79257897067653</v>
      </c>
    </row>
    <row r="80" spans="1:12" ht="59.25" customHeight="1" x14ac:dyDescent="0.25">
      <c r="A80" s="1" t="s">
        <v>128</v>
      </c>
      <c r="B80" s="1" t="s">
        <v>72</v>
      </c>
      <c r="C80" s="1" t="s">
        <v>24</v>
      </c>
      <c r="D80" s="1" t="s">
        <v>120</v>
      </c>
      <c r="E80" s="2">
        <v>0</v>
      </c>
      <c r="F80" s="2"/>
      <c r="G80" s="2"/>
      <c r="H80" s="42" t="s">
        <v>180</v>
      </c>
      <c r="I80" s="72" t="s">
        <v>176</v>
      </c>
      <c r="J80" s="40">
        <v>941.1</v>
      </c>
      <c r="K80" s="64">
        <v>941.1</v>
      </c>
      <c r="L80" s="78">
        <f t="shared" si="1"/>
        <v>100</v>
      </c>
    </row>
    <row r="81" spans="1:12" ht="32.25" customHeight="1" x14ac:dyDescent="0.25">
      <c r="A81" s="1" t="s">
        <v>129</v>
      </c>
      <c r="B81" s="1" t="s">
        <v>72</v>
      </c>
      <c r="C81" s="1" t="s">
        <v>24</v>
      </c>
      <c r="D81" s="1" t="s">
        <v>120</v>
      </c>
      <c r="E81" s="2">
        <v>0</v>
      </c>
      <c r="F81" s="2"/>
      <c r="G81" s="2"/>
      <c r="H81" s="41" t="s">
        <v>165</v>
      </c>
      <c r="I81" s="45" t="s">
        <v>166</v>
      </c>
      <c r="J81" s="40">
        <v>1417.7</v>
      </c>
      <c r="K81" s="64">
        <v>1417.7</v>
      </c>
      <c r="L81" s="78">
        <f t="shared" si="1"/>
        <v>100</v>
      </c>
    </row>
    <row r="82" spans="1:12" ht="39" hidden="1" x14ac:dyDescent="0.25">
      <c r="A82" s="25"/>
      <c r="B82" s="25"/>
      <c r="C82" s="25"/>
      <c r="D82" s="25"/>
      <c r="E82" s="26"/>
      <c r="F82" s="27"/>
      <c r="G82" s="27"/>
      <c r="H82" s="41" t="s">
        <v>167</v>
      </c>
      <c r="I82" s="45" t="s">
        <v>168</v>
      </c>
      <c r="J82" s="54">
        <v>100</v>
      </c>
      <c r="K82" s="64"/>
      <c r="L82" s="78">
        <f t="shared" si="1"/>
        <v>0</v>
      </c>
    </row>
    <row r="83" spans="1:12" ht="51.75" hidden="1" x14ac:dyDescent="0.25">
      <c r="A83" s="25"/>
      <c r="B83" s="25"/>
      <c r="C83" s="25"/>
      <c r="D83" s="25"/>
      <c r="E83" s="26"/>
      <c r="F83" s="27"/>
      <c r="G83" s="27"/>
      <c r="H83" s="43" t="s">
        <v>178</v>
      </c>
      <c r="I83" s="47" t="s">
        <v>177</v>
      </c>
      <c r="J83" s="54">
        <v>1467</v>
      </c>
      <c r="K83" s="64"/>
      <c r="L83" s="78">
        <f t="shared" si="1"/>
        <v>0</v>
      </c>
    </row>
    <row r="84" spans="1:12" ht="39" x14ac:dyDescent="0.25">
      <c r="A84" s="25"/>
      <c r="B84" s="25"/>
      <c r="C84" s="25"/>
      <c r="D84" s="25"/>
      <c r="E84" s="26"/>
      <c r="F84" s="27"/>
      <c r="G84" s="27"/>
      <c r="H84" s="41" t="s">
        <v>167</v>
      </c>
      <c r="I84" s="45" t="s">
        <v>168</v>
      </c>
      <c r="J84" s="55">
        <v>100</v>
      </c>
      <c r="K84" s="64">
        <v>90</v>
      </c>
      <c r="L84" s="78">
        <f t="shared" si="1"/>
        <v>90</v>
      </c>
    </row>
    <row r="85" spans="1:12" ht="27.75" customHeight="1" x14ac:dyDescent="0.25">
      <c r="A85" s="25"/>
      <c r="B85" s="25"/>
      <c r="C85" s="25"/>
      <c r="D85" s="25"/>
      <c r="E85" s="26"/>
      <c r="F85" s="27"/>
      <c r="G85" s="27"/>
      <c r="H85" s="43" t="s">
        <v>178</v>
      </c>
      <c r="I85" s="72" t="s">
        <v>177</v>
      </c>
      <c r="J85" s="55">
        <v>1467</v>
      </c>
      <c r="K85" s="64">
        <v>1467</v>
      </c>
      <c r="L85" s="78">
        <f t="shared" si="1"/>
        <v>100</v>
      </c>
    </row>
    <row r="86" spans="1:12" ht="27.75" customHeight="1" x14ac:dyDescent="0.25">
      <c r="A86" s="25"/>
      <c r="B86" s="25"/>
      <c r="C86" s="25"/>
      <c r="D86" s="25"/>
      <c r="E86" s="26"/>
      <c r="F86" s="27"/>
      <c r="G86" s="27"/>
      <c r="H86" s="82" t="s">
        <v>237</v>
      </c>
      <c r="I86" s="83" t="s">
        <v>236</v>
      </c>
      <c r="J86" s="84">
        <v>110257.4</v>
      </c>
      <c r="K86" s="68">
        <v>93116.1</v>
      </c>
      <c r="L86" s="81">
        <f t="shared" si="1"/>
        <v>84.453379092922575</v>
      </c>
    </row>
    <row r="87" spans="1:12" ht="51.75" x14ac:dyDescent="0.25">
      <c r="H87" s="43" t="s">
        <v>185</v>
      </c>
      <c r="I87" s="45" t="s">
        <v>192</v>
      </c>
      <c r="J87" s="56">
        <v>16743.7</v>
      </c>
      <c r="K87" s="64">
        <v>16743.7</v>
      </c>
      <c r="L87" s="78">
        <f t="shared" si="1"/>
        <v>100</v>
      </c>
    </row>
    <row r="88" spans="1:12" ht="51.75" x14ac:dyDescent="0.25">
      <c r="H88" s="43" t="s">
        <v>184</v>
      </c>
      <c r="I88" s="45" t="s">
        <v>191</v>
      </c>
      <c r="J88" s="56">
        <v>56002.1</v>
      </c>
      <c r="K88" s="64">
        <v>39868.300000000003</v>
      </c>
      <c r="L88" s="78">
        <f t="shared" ref="L88" si="2">K88/J88*100</f>
        <v>71.190723205022678</v>
      </c>
    </row>
    <row r="89" spans="1:12" ht="26.25" x14ac:dyDescent="0.25">
      <c r="H89" s="43" t="s">
        <v>186</v>
      </c>
      <c r="I89" s="45" t="s">
        <v>193</v>
      </c>
      <c r="J89" s="56">
        <v>37511.599999999999</v>
      </c>
      <c r="K89" s="64">
        <v>36504.1</v>
      </c>
      <c r="L89" s="78">
        <f t="shared" si="1"/>
        <v>97.314164151889017</v>
      </c>
    </row>
    <row r="90" spans="1:12" ht="15" x14ac:dyDescent="0.25">
      <c r="H90" s="43" t="s">
        <v>187</v>
      </c>
      <c r="I90" s="52" t="s">
        <v>194</v>
      </c>
      <c r="J90" s="57">
        <v>30278.799999999999</v>
      </c>
      <c r="K90" s="68">
        <v>-40923.800000000003</v>
      </c>
      <c r="L90" s="81">
        <f t="shared" si="1"/>
        <v>-135.15661122633659</v>
      </c>
    </row>
    <row r="91" spans="1:12" ht="39" x14ac:dyDescent="0.25">
      <c r="H91" s="43" t="s">
        <v>188</v>
      </c>
      <c r="I91" s="45" t="s">
        <v>195</v>
      </c>
      <c r="J91" s="56">
        <v>44.3</v>
      </c>
      <c r="K91" s="64">
        <v>44.3</v>
      </c>
      <c r="L91" s="78">
        <f t="shared" si="1"/>
        <v>100</v>
      </c>
    </row>
    <row r="92" spans="1:12" ht="26.25" x14ac:dyDescent="0.25">
      <c r="H92" s="43" t="s">
        <v>238</v>
      </c>
      <c r="I92" s="45" t="s">
        <v>201</v>
      </c>
      <c r="J92" s="56">
        <v>30234.5</v>
      </c>
      <c r="K92" s="64">
        <v>-40968.1</v>
      </c>
      <c r="L92" s="78">
        <f t="shared" si="1"/>
        <v>-135.50116588665267</v>
      </c>
    </row>
    <row r="93" spans="1:12" ht="51.75" x14ac:dyDescent="0.25">
      <c r="H93" s="82" t="s">
        <v>240</v>
      </c>
      <c r="I93" s="52" t="s">
        <v>239</v>
      </c>
      <c r="J93" s="57">
        <v>0</v>
      </c>
      <c r="K93" s="68">
        <v>70660.800000000003</v>
      </c>
      <c r="L93" s="81"/>
    </row>
    <row r="94" spans="1:12" ht="69.75" customHeight="1" x14ac:dyDescent="0.25">
      <c r="H94" s="85" t="s">
        <v>242</v>
      </c>
      <c r="I94" s="45" t="s">
        <v>241</v>
      </c>
      <c r="J94" s="56"/>
      <c r="K94" s="64">
        <v>70660.800000000003</v>
      </c>
      <c r="L94" s="78"/>
    </row>
    <row r="95" spans="1:12" ht="43.5" customHeight="1" x14ac:dyDescent="0.25">
      <c r="H95" s="82" t="s">
        <v>244</v>
      </c>
      <c r="I95" s="52" t="s">
        <v>243</v>
      </c>
      <c r="J95" s="57"/>
      <c r="K95" s="68">
        <v>-2212.5</v>
      </c>
      <c r="L95" s="81"/>
    </row>
    <row r="96" spans="1:12" ht="45.75" customHeight="1" x14ac:dyDescent="0.25">
      <c r="H96" s="43" t="s">
        <v>246</v>
      </c>
      <c r="I96" s="45" t="s">
        <v>245</v>
      </c>
      <c r="J96" s="56"/>
      <c r="K96" s="64">
        <v>-2212.5</v>
      </c>
      <c r="L96" s="78"/>
    </row>
    <row r="97" spans="8:12" ht="15" x14ac:dyDescent="0.25">
      <c r="H97" s="44"/>
      <c r="I97" s="48" t="s">
        <v>130</v>
      </c>
      <c r="J97" s="57">
        <f>J16+J60</f>
        <v>1165093.2000000002</v>
      </c>
      <c r="K97" s="57">
        <f>K16+K60</f>
        <v>1051516.7999999998</v>
      </c>
      <c r="L97" s="81">
        <f t="shared" si="1"/>
        <v>90.251732651087451</v>
      </c>
    </row>
    <row r="98" spans="8:12" ht="15" x14ac:dyDescent="0.25">
      <c r="H98" s="44"/>
      <c r="I98" s="48" t="s">
        <v>131</v>
      </c>
      <c r="J98" s="57">
        <f>J97-J99</f>
        <v>-36140.699999999721</v>
      </c>
      <c r="K98" s="57">
        <f>K97-K99</f>
        <v>40929.59999999986</v>
      </c>
      <c r="L98" s="81">
        <f t="shared" si="1"/>
        <v>-113.25071180137678</v>
      </c>
    </row>
    <row r="99" spans="8:12" ht="15" x14ac:dyDescent="0.25">
      <c r="H99" s="44"/>
      <c r="I99" s="48" t="s">
        <v>132</v>
      </c>
      <c r="J99" s="57">
        <v>1201233.8999999999</v>
      </c>
      <c r="K99" s="68">
        <v>1010587.2</v>
      </c>
      <c r="L99" s="81">
        <f t="shared" si="1"/>
        <v>84.12909425882836</v>
      </c>
    </row>
  </sheetData>
  <mergeCells count="11">
    <mergeCell ref="K11:K12"/>
    <mergeCell ref="L11:L12"/>
    <mergeCell ref="H9:L9"/>
    <mergeCell ref="I2:L2"/>
    <mergeCell ref="I3:L3"/>
    <mergeCell ref="I4:L4"/>
    <mergeCell ref="I5:L5"/>
    <mergeCell ref="I6:L6"/>
    <mergeCell ref="H11:H12"/>
    <mergeCell ref="I11:I12"/>
    <mergeCell ref="J11:J12"/>
  </mergeCells>
  <phoneticPr fontId="8" type="noConversion"/>
  <pageMargins left="0.78" right="0.66" top="0.43" bottom="0.75" header="0.3" footer="0.3"/>
  <pageSetup paperSize="9" scale="73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NagovitsinaTA</cp:lastModifiedBy>
  <cp:lastPrinted>2022-07-06T05:34:52Z</cp:lastPrinted>
  <dcterms:created xsi:type="dcterms:W3CDTF">2020-11-15T17:15:43Z</dcterms:created>
  <dcterms:modified xsi:type="dcterms:W3CDTF">2023-05-26T05:24:04Z</dcterms:modified>
</cp:coreProperties>
</file>