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510" windowWidth="12435" windowHeight="8280" activeTab="2"/>
  </bookViews>
  <sheets>
    <sheet name="прил5" sheetId="1" r:id="rId1"/>
    <sheet name="прил1_расчетгод" sheetId="2" r:id="rId2"/>
    <sheet name="прил3расчет Квартал" sheetId="3" r:id="rId3"/>
    <sheet name="расчет усл коэф" sheetId="5" r:id="rId4"/>
    <sheet name="итоговая оценка" sheetId="4" r:id="rId5"/>
  </sheets>
  <definedNames>
    <definedName name="_xlnm._FilterDatabase" localSheetId="1" hidden="1">прил1_расчетгод!$B$2:$N$222</definedName>
    <definedName name="_xlnm._FilterDatabase" localSheetId="2" hidden="1">'прил3расчет Квартал'!$A$4:$L$34</definedName>
  </definedNames>
  <calcPr calcId="145621"/>
</workbook>
</file>

<file path=xl/calcChain.xml><?xml version="1.0" encoding="utf-8"?>
<calcChain xmlns="http://schemas.openxmlformats.org/spreadsheetml/2006/main">
  <c r="H59" i="2" l="1"/>
  <c r="D11" i="4" l="1"/>
  <c r="D10" i="4"/>
  <c r="D9" i="4"/>
  <c r="D8" i="4"/>
  <c r="D7" i="4"/>
  <c r="R11" i="4"/>
  <c r="R10" i="4"/>
  <c r="R9" i="4"/>
  <c r="R8" i="4"/>
  <c r="R7" i="4"/>
  <c r="L200" i="2" l="1"/>
  <c r="K200" i="2"/>
  <c r="J200" i="2"/>
  <c r="I200" i="2"/>
  <c r="H200" i="2"/>
  <c r="H53" i="2" l="1"/>
  <c r="J42" i="2" l="1"/>
  <c r="H225" i="2" l="1"/>
  <c r="I225" i="2"/>
  <c r="J225" i="2"/>
  <c r="L225" i="2"/>
  <c r="K225" i="2"/>
  <c r="G225" i="2" l="1"/>
  <c r="J36" i="3" l="1"/>
  <c r="G13" i="3"/>
  <c r="G18" i="3"/>
  <c r="J5" i="3" l="1"/>
  <c r="W10" i="4"/>
  <c r="K53" i="2" l="1"/>
  <c r="K48" i="2"/>
  <c r="K42" i="2"/>
  <c r="W11" i="4" l="1"/>
  <c r="W9" i="4"/>
  <c r="W8" i="4"/>
  <c r="W7" i="4"/>
  <c r="D12" i="4" l="1"/>
  <c r="H183" i="2" l="1"/>
  <c r="L183" i="2"/>
  <c r="J183" i="2"/>
  <c r="I183" i="2"/>
  <c r="I82" i="2"/>
  <c r="L61" i="2"/>
  <c r="J61" i="2"/>
  <c r="I61" i="2"/>
  <c r="H61" i="2"/>
  <c r="I53" i="2"/>
  <c r="L53" i="2"/>
  <c r="J53" i="2"/>
  <c r="L48" i="2"/>
  <c r="J48" i="2"/>
  <c r="I48" i="2"/>
  <c r="H48" i="2"/>
  <c r="L42" i="2" l="1"/>
  <c r="I42" i="2"/>
  <c r="H42" i="2"/>
  <c r="K36" i="3"/>
  <c r="I36" i="3"/>
  <c r="H36" i="3"/>
  <c r="G36" i="3"/>
  <c r="F36" i="3"/>
  <c r="K5" i="3"/>
  <c r="I5" i="3"/>
  <c r="H5" i="3"/>
  <c r="G5" i="3"/>
</calcChain>
</file>

<file path=xl/sharedStrings.xml><?xml version="1.0" encoding="utf-8"?>
<sst xmlns="http://schemas.openxmlformats.org/spreadsheetml/2006/main" count="718" uniqueCount="446">
  <si>
    <t>N№ показателя</t>
  </si>
  <si>
    <t>Показатели</t>
  </si>
  <si>
    <t>Значение показателя</t>
  </si>
  <si>
    <t>Подтверждающие документы</t>
  </si>
  <si>
    <t>Реквизиты нормативного правового акта</t>
  </si>
  <si>
    <t>Ссылка в информационно-телекоммуникационной сети «Интернет»</t>
  </si>
  <si>
    <t>Наличие утвержденной актом Администрации муниципального округа предельной штатной численности работников в разрезе муниципальных учреждений, подведомственных главному администратору средств бюджета,</t>
  </si>
  <si>
    <r>
      <t>Р = (Ч</t>
    </r>
    <r>
      <rPr>
        <vertAlign val="subscript"/>
        <sz val="10"/>
        <color theme="1"/>
        <rFont val="Times New Roman"/>
        <family val="1"/>
        <charset val="204"/>
      </rPr>
      <t>У</t>
    </r>
    <r>
      <rPr>
        <sz val="10"/>
        <color theme="1"/>
        <rFont val="Times New Roman"/>
        <family val="1"/>
        <charset val="204"/>
      </rPr>
      <t xml:space="preserve"> / Ч) x 100%</t>
    </r>
  </si>
  <si>
    <t>x</t>
  </si>
  <si>
    <t>Реквизиты правовых актов Администрации муниципального округа, утверждающих предельную штатную численность работников в целом по учреждениям, подведомственным главному администратору средств бюджета, и в разрезе муниципальных учреждений, подведомственных главному администратору средств бюджета</t>
  </si>
  <si>
    <t>Ч – предельная штатная численность работников муниципальных учреждений, подведомственных главному администратору средств бюджета, утвержденная Администрацией муниципального округа, в целом по учреждениям, шт. ед.</t>
  </si>
  <si>
    <r>
      <t>Ч</t>
    </r>
    <r>
      <rPr>
        <vertAlign val="subscript"/>
        <sz val="10"/>
        <color theme="1"/>
        <rFont val="Times New Roman"/>
        <family val="1"/>
        <charset val="204"/>
      </rPr>
      <t>У</t>
    </r>
    <r>
      <rPr>
        <sz val="10"/>
        <color theme="1"/>
        <rFont val="Times New Roman"/>
        <family val="1"/>
        <charset val="204"/>
      </rPr>
      <t xml:space="preserve"> – предельная штатная численность работников муниципальных учреждений, подведомственных главному администратору средств бюджета, по которым штатная численность утверждена Администрацией муниципального округа в разрезе учреждений, шт. ед.</t>
    </r>
  </si>
  <si>
    <t>Доля совместных закупок товаров, работ, услуг, включенных в Примерный перечень товаров, работ, услуг, закупки которых для обеспечения нужд муниципального округа осуществляются путем проведения совместных конкурсов или аукционов, утвержденный постановлением Администрации муниципального округа, от общего объема закупок этих товаров, работ, услуг, P = (Z1 / Z) x 100%</t>
  </si>
  <si>
    <t>Расчет к показателю 2.4 «Доля совместных закупок товаров, работ, услуг, включенных в Примерный перечень товаров, работ, услуг, закупки которых для обеспечения нужд муниципального округа осуществляются путем проведения совместных конкурсов или аукционов, утвержденный постановлением Администрации муниципального округа, от общего объема закупок этих товаров, работ, услуг»</t>
  </si>
  <si>
    <t>Z1 – стоимость контрактов, заключенных по результатам совместных закупок товаров, работ, услуг, включенных в Примерный перечень товаров, работ, услуг, закупки которых для обеспечения нужд муниципального округа осуществляются путем проведения совместных конкурсов или аукционов, утвержденный постановлением Администрации муниципального округа, в том числе муниципальными казенными, бюджетными и автономными учреждениями, в отношении которых главный администратор средств бюджета осуществляет функции и полномочия учредителя, тыс. руб.</t>
  </si>
  <si>
    <t>Z – стоимость контрактов, заключенных по результатам закупок товаров, работ, услуг, включенных в Примерный перечень товаров, работ, услуг, закупки которых для обеспечения нужд  муниципального округа осуществляются путем проведения совместных конкурсов или аукционов, утвержденный постановлением Администрации муниципального округа, в том числе муниципальными казенными, бюджетными и автономными учреждениями, в отношении которых главный администратор средств бюджета осуществляет функции и полномочия учредителя, тыс. руб.</t>
  </si>
  <si>
    <t>Качество управления деятельностью муниципальных бюджетных и автономных учреждений муниципального округа</t>
  </si>
  <si>
    <t>Копии документов, подтверждающие проведение мониторинга деятельности или качества финансового менеджмента муниципальных бюджетных и автономных учреждений муниципального округа, в отношении которых главный администратор средств бюджета осуществляет функции и полномочия учредителя, или ссылки на их размещение на официальном сайте главного администратора средств бюджета в информационно-телекоммуникационной сети «Интернет»</t>
  </si>
  <si>
    <t>Реквизиты правового акта главного администратора средств бюджета, обеспечивающего проведение мониторинга деятельности или качества финансового менеджмента муниципальных бюджетных и автономных учреждений</t>
  </si>
  <si>
    <t>Ссылка на правовой акт главного администратора средств бюджета, обеспечивающий проведение мониторинга деятельности или качества финансового менеджмента муниципальных бюджетных и автономных учреждений</t>
  </si>
  <si>
    <t>Факт наличия правового акта главного администратора средств бюджета, обеспечивающего проведение мониторинга деятельности или качества финансового менеджмента муниципальных бюджетных и автономных учреждений</t>
  </si>
  <si>
    <t>(В случае наличия соответствующего правового акта – 1, в случае отсутствия соответствующего правового акта – 0)</t>
  </si>
  <si>
    <t>Факт проведения мониторинга деятельности или качества финансового менеджмента муниципальных бюджетных и автономных учреждений муниципального округа, в отношении которых главный администратор средств бюджета осуществляет функции и полномочия учредителя</t>
  </si>
  <si>
    <t>(В случае наличия результатов проведенного мониторинга – 1, в случае отсутствия результатов проведенного мониторинга – 0)</t>
  </si>
  <si>
    <t>Наличие (отсутствие) правового акта главного администратора средств бюджета, утверждающего порядок составления, утверждения и ведения смет подведомственных муниципальных казенных учреждений.</t>
  </si>
  <si>
    <t>(В случае наличия правового акта главного администратора средств бюджета, утверждающего порядок составления, утверждения и ведения смет подведомственных муниципальных казенных учреждений – 1, в случае отсутствия соответствующего правового акта – 0)</t>
  </si>
  <si>
    <t>Реквизиты правового акта главного администратора средств бюджета, утверждающего порядок составления, утверждения и ведения смет подведомственных муниципальных казенных учреждений</t>
  </si>
  <si>
    <t>Ссылка на правовой акт главного администратора средств бюджета, утверждающий порядок составления, утверждения и ведения смет подведомственных муниципальных казенных учреждений</t>
  </si>
  <si>
    <t>Наличие (отсутствие) правового акта главного администратора средств бюджета, утверждающего порядок составления и утверждения планов финансово-хозяйственной деятельности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t>
  </si>
  <si>
    <t>(В случае наличия правового акта главного администратора средств бюджета, утверждающего порядок составления и утверждения планов финансово-хозяйственной деятельности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составления отчетов об их исполнении – 1, в случае отсутствия соответствующего правового акта – 0)</t>
  </si>
  <si>
    <t>Реквизиты правового акта главного администратора средств бюджета, утверждающего порядок составления и утверждения планов финансово-хозяйственной деятельности бюджетных и автономных учреждений, в отношении которых главный администратор средств бюджета осуществляет функции и полномочия учредителя</t>
  </si>
  <si>
    <t>Ссылка на правовой акт главного администратора средств бюджета, утверждающий порядок составления и утверждения планов финансово-хозяйственной деятельности бюджетных и автономных учреждений, в отношении которых главный администратор средств бюджета осуществляет функции и полномочия учредителя</t>
  </si>
  <si>
    <t>Доля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выполнивших муниципальные задания на 100%, в общем объеме муниципальных учреждений, для которых главный администратор средств бюджета установил муниципальные задания,</t>
  </si>
  <si>
    <t>P = (R / U) x 100%</t>
  </si>
  <si>
    <t>Расчет к показателю 5.3 «Доля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выполнивших муниципальные задания на 100%, в общем объеме муниципальных учреждений, для которых главный администратор средств бюджета установил муниципальные задания»</t>
  </si>
  <si>
    <t>R – количество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выполнивших муниципальные задания на 100%, единиц</t>
  </si>
  <si>
    <t>U – общее количество муниципальных бюджетных и автономных учреждений, для которых главный администратор средств бюджета установил муниципальные задания, единиц</t>
  </si>
  <si>
    <t>Доля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для которых установлены количественно измеримые финансовые санкции (штрафы, изъятия) за нарушения условий выполнения муниципальных заданий, P = (Q / V) x 100%</t>
  </si>
  <si>
    <t>Выписка из документов главного администратора средств бюджета об установлении количественно измеримых финансовых санкций (штрафов, изъятий) за нарушения условий выполнения муниципальных заданий</t>
  </si>
  <si>
    <t>Q – количество муниципальных бюджетных и автономных учреждений, для которых установлены количественно измеримые финансовые санкции (штрафы, изъятия) за нарушения условий выполнения муниципальных заданий, единиц</t>
  </si>
  <si>
    <t>V – общее количество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единиц</t>
  </si>
  <si>
    <t>Доля территориальных органов главного администратора средств бюджета и муниципальных учреждений, в отношении которых главный администратор средств бюджета осуществляет функции и полномочия учредителя, для руководителей которых оплата труда определяется с учетом результатов их профессиональной деятельности, P = (F / U) x 100%</t>
  </si>
  <si>
    <t>Выписка из трудовых контрактов руководителей  муниципальных учреждений, в отношении которых главный администратор средств бюджета осуществляет функции и полномочия учредителя, в которой содержатся условия назначения стимулирующих выплат с учетом результатов их профессиональной деятельности</t>
  </si>
  <si>
    <t>F – количество территориальных органов главного администратора средств бюджета, муниципальных учреждений, в отношении которых главный администратор средств бюджета осуществляет функции и полномочия учредителя, для руководителей которых оплата труда определяется с учетом результатов их профессиональной деятельности, единиц</t>
  </si>
  <si>
    <t>U – общее количество территориальных органов главного администратора средств бюджета, муниципальных учреждений, в отношении которых главный администратор средств бюджета осуществляет функции и полномочия учредителя, единиц</t>
  </si>
  <si>
    <t>Периодичность мониторинга выполнения муниципальных заданий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t>
  </si>
  <si>
    <t>Выписка из муниципальных заданий муниципальных бюджетных и автономных учреждений о периодичности мониторинга выполнения муниципальных заданий</t>
  </si>
  <si>
    <t>В случае проведения ежемесячного мониторинга выполнения муниципальных заданий – 3, в случае проведения ежеквартального мониторинга выполнения муниципальных заданий – 2, в случае проведения ежегодного мониторинга выполнения муниципальных заданий – 1, в случае отсутствия мониторинга выполнения муниципальных заданий – 0</t>
  </si>
  <si>
    <t>Наличие (отсутствие) нормативного правового акта, утверждающего значения нормативных затрат на оказание муниципальных услуг (выполнение муниципальных работ), P = (R / Y) x 100%</t>
  </si>
  <si>
    <t>Реквизиты нормативного правового акта, утверждающего значения нормативных затрат на оказание муниципальных услуг (выполнение муниципальных работ)</t>
  </si>
  <si>
    <t>Ссылка на нормативный правовой акт, утверждающий значения нормативных затрат на оказание муниципальных услуг (выполнение муниципальных работ)</t>
  </si>
  <si>
    <t>R – количество муниципальных услуг и работ из Муниципального перечня (классификатора) муниципальных (муниципальных) услуг и работ (далее – муниципальный перечень), включенных в государственное задание, по которым нормативным правовым актом утверждены значения нормативных затрат на оказание муниципальных услуг (выполнение муниципальных работ), единиц</t>
  </si>
  <si>
    <t>Y – общее количество муниципальных услуг (работ) из муниципального перечня, включенных в муниципальное задание, единиц</t>
  </si>
  <si>
    <t>Доля муниципальных учреждений, в отношении которых главный администратор средств бюджета осуществляет функции и полномочия учредителя, в которых фактический уровень соотношения среднемесячной заработной платы руководителей учреждений и среднемесячной заработной платы работников этих учреждений (без учета заработной платы руководителя, заместителей руководителя, главного бухгалтера) за отчетный финансовый год превысил предельный уровень, установленный правовым актом органа местного самоуправления, осуществляющего функции и полномочия учредителя соответствующих учреждений,</t>
  </si>
  <si>
    <t>Расчет к показателю 5.8 «Доля муниципальных учреждений, в отношении которых главный администратор средств бюджета осуществляет функции и полномочия учредителя, в которых фактический уровень соотношения среднемесячной заработной платы руководителей учреждений и среднемесячной заработной платы работников этих учреждений (без учета заработной платы руководителя, заместителей руководителя, главного бухгалтера) за отчетный финансовый год превысил предельный уровень, установленный правовым актом органа местного самоуправления, осуществляющего функции и полномочия учредителя соответствующих учреждений»</t>
  </si>
  <si>
    <t>R – количество муниципальных учреждений, в отношении которых главный администратор средств бюджета осуществляет функции и полномочия учредителя, в которых фактический уровень соотношения среднемесячной заработной платы руководителей учреждений и среднемесячной заработной платы работников этих учреждений (без учета заработной платы руководителя, заместителей руководителя, главного бухгалтера) за отчетный финансовый год превысил предельный уровень, установленный правовым актом органа местного самоуправления, осуществляющего функции и полномочия учредителя соответствующих учреждений, единиц</t>
  </si>
  <si>
    <t>U – общее количество муниципальных учреждений, в отношении которых главный администратор средств бюджета осуществляет функции и полномочия учредителя, единиц</t>
  </si>
  <si>
    <t>Доля муниципальных учреждений, в отношении которых главный администратор средств бюджета осуществляет функции и полномочия учредителя, в которых фактический уровень соотношения среднемесячной заработной платы заместителей руководителей, главных бухгалтеров учреждений и среднемесячной заработной платы работников этих учреждений (без учета заработной платы руководителя, заместителей руководителя, главного бухгалтера) за отчетный финансовый год превысил предельный уровень, установленный правовым актом органа местного самоуправления, осуществляющего функции и полномочия учредителя соответствующих учреждений,</t>
  </si>
  <si>
    <t>Расчет к показателю 5.9 «Доля муниципальных учреждений, в отношении которых главный администратор средств бюджета осуществляет функции и полномочия учредителя, в которых фактический уровень соотношения среднемесячной заработной платы заместителей руководителей, главных бухгалтеров учреждений и среднемесячной заработной платы работников этих учреждений (без учета заработной платы руководителя, заместителей руководителя, главного бухгалтера) за отчетный финансовый год превысил предельный уровень, установленный правовым актом органа местного самоуправления, осуществляющего функции и полномочия учредителя соответствующих учреждений»</t>
  </si>
  <si>
    <t>R – количество муниципальных учреждений, в отношении которых главный администратор средств бюджета осуществляет функции и полномочия учредителя, в которых фактический уровень соотношения среднемесячной заработной платы заместителей руководителей, главных бухгалтеров учреждений и среднемесячной заработной платы работников этих учреждений (без учета заработной платы руководителя, заместителей руководителя, главного бухгалтера) за отчетный финансовый год превысил предельный уровень, установленный правовым актом органа местного самоуправления, осуществляющего функции и полномочия учредителя соответствующих учреждений, единиц</t>
  </si>
  <si>
    <t>Размещение на официальных сайтах главных администраторов средств бюджета в информационно-телекоммуникационной сети «Интернет» отчетов о реализации муниципальных программ</t>
  </si>
  <si>
    <t>Реквизиты нормативного правового акта, утверждающего муниципальную программу</t>
  </si>
  <si>
    <t>Ссылки на размещение на официальном сайте главного администратора средств бюджета в информационно-телекоммуникационной сети «Интернет» отчетов о реализации муниципальной программы  за I полугодие отчетного финансового года, за отчетный финансовый год</t>
  </si>
  <si>
    <t>В случае размещения на официальном сайте главного администратора средств бюджета в информационно-телекоммуникационной сети «Интернет» отчетов о реализации муниципальных программ за I полугодие отчетного финансового года – 1, в случае отсутствия – 0</t>
  </si>
  <si>
    <t>В случае размещения на официальном сайте главного администратора средств бюджета в информационно-телекоммуникационной сети «Интернет» отчетов о реализации муниципальных программ  за отчетный финансовый год – 1, в случае отсутствия – 0</t>
  </si>
  <si>
    <t>Доля муниципальных бюджетных и автономных учреждений, разместивших на официальном сайте Российской Федерации для размещения информации о муниципальных (муниципальных) учреждениях (www.bus.gov.ru) муниципальные задания на отчетный финансовый год и на плановый период (в процентах от общего количества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t>
  </si>
  <si>
    <t>Расчет к показателям 6.3 – 6.7 раздела 6 «Обеспечение публичности и открытости информации о деятельности главного администратора средств бюджета в сфере управления муниципальными финансами, а также информации о деятельности муниципальных учреждений»</t>
  </si>
  <si>
    <t>R – количество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разместивших муниципальные задания на отчетный финансовый год и на плановый период на официальном сайте Российской Федерации для размещения информации о муниципальных (муниципальных) учреждениях (www.bus.gov.ru), единиц</t>
  </si>
  <si>
    <t>U – общее количество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единиц</t>
  </si>
  <si>
    <t>Доля муниципальных бюджетных и автономных учреждений, разместивших на официальном сайте Российской Федерации для размещения информации о муниципальных (муниципальных) учреждениях (www.bus.gov.ru) планы финансово-хозяйственной деятельности на отчетный финансовый год и на плановый период (в процентах от общего количества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t>
  </si>
  <si>
    <t>R – количество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разместивших планы финансово-хозяйственной деятельности на отчетный финансовый год и на плановый период на официальном сайте Российской Федерации для размещения информации о муниципальных (муниципальных) учреждениях (www.bus.gov.ru), единиц</t>
  </si>
  <si>
    <t>Доля муниципальных казенных учреждений, разместивших на официальном сайте Российской Федерации для размещения информации о муниципальных (муниципальных) учреждениях (www.bus.gov.ru) показатели бюджетной сметы на отчетный финансовый год и на плановый период (в процентах от общего количества муниципальных казенных учреждений, в отношении которых главный администратор средств бюджета осуществляет функции и полномочия учредителя), %</t>
  </si>
  <si>
    <t>R – количество муниципальных казенных учреждений, в отношении которых главный администратор средств бюджета осуществляет функции и полномочия учредителя, разместивших показатели бюджетной сметы на отчетный финансовый год и на плановый период на официальном сайте Российской Федерации для размещения информации о муниципальных (муниципальных) учреждениях (www.bus.gov.ru), единиц</t>
  </si>
  <si>
    <t>U – общее количество муниципальных казенных учреждений, в отношении которых главный администратор средств бюджета осуществляет функции и полномочия учредителя, единиц</t>
  </si>
  <si>
    <t>Доля муниципальных казенных, бюджетных и автономных учреждений, разместивших на официальном сайте Российской Федерации для размещения информации о муниципальных (муниципальных) учреждениях (www.bus.gov.ru) отчеты о результатах деятельности и об использовании закрепленного за ними муниципального имущества за отчетный финансовый год (в процентах от общего количества муниципальных казенных, бюджетных и автономных учреждений, в отношении которых главный администратор средств бюджета осуществляет функции и полномочия учредителя), %</t>
  </si>
  <si>
    <t>Расчет к показателям 6.3 – 6.7 раздела 6 «Обеспечение публичности и открытости информации о деятельности главного администратора средств бюджета в сфере управления муниципальными  финансами, а также информации о деятельности муниципальных учреждений»</t>
  </si>
  <si>
    <t>R – количество муниципальных казенных, бюджетных и автономных учреждений, в отношении которых главный администратор средств бюджета осуществляет функции и полномочия учредителя, разместивших отчеты о результатах деятельности и об использовании закрепленного за ними муниципального имущества за отчетный финансовый год на официальном сайте Российской Федерации для размещения информации о муниципальных (муниципальных) учреждениях (www.bus.gov.ru), единиц</t>
  </si>
  <si>
    <t>U – общее количество муниципальных казенных, бюджетных и автономных учреждений, в отношении которых главный администратор средств бюджета осуществляет функции и полномочия учредителя, единиц</t>
  </si>
  <si>
    <r>
      <t>Доля муниципальных казенных, бюджетных и автономных учреждений, разместивших на официальном сайте Российской Федерации для размещения информации о муниципальных (муниципальных) учреждениях (www.bus.gov.ru) баланс учреждения (</t>
    </r>
    <r>
      <rPr>
        <sz val="10"/>
        <color rgb="FF0000FF"/>
        <rFont val="Times New Roman"/>
        <family val="1"/>
        <charset val="204"/>
      </rPr>
      <t>форма 0503130</t>
    </r>
    <r>
      <rPr>
        <sz val="10"/>
        <color theme="1"/>
        <rFont val="Times New Roman"/>
        <family val="1"/>
        <charset val="204"/>
      </rPr>
      <t xml:space="preserve"> – для казенных учреждений; </t>
    </r>
    <r>
      <rPr>
        <sz val="10"/>
        <color rgb="FF0000FF"/>
        <rFont val="Times New Roman"/>
        <family val="1"/>
        <charset val="204"/>
      </rPr>
      <t>форма 0503730</t>
    </r>
    <r>
      <rPr>
        <sz val="10"/>
        <color theme="1"/>
        <rFont val="Times New Roman"/>
        <family val="1"/>
        <charset val="204"/>
      </rPr>
      <t xml:space="preserve"> – для бюджетных и автономных учреждений) за отчетный финансовый год (в процентах от общего количества муниципальных казенных, бюджетных и автономных учреждений, в отношении которых главный администратор средств бюджета осуществляет функции и полномочия учредителя), %</t>
    </r>
  </si>
  <si>
    <r>
      <t>R – количество муниципальных казенных, бюджетных и автономных учреждений, в отношении которых главный администратор средств бюджета осуществляет функции и полномочия учредителя, разместивших баланс учреждения (</t>
    </r>
    <r>
      <rPr>
        <sz val="10"/>
        <color rgb="FF0000FF"/>
        <rFont val="Times New Roman"/>
        <family val="1"/>
        <charset val="204"/>
      </rPr>
      <t>форма 0503130</t>
    </r>
    <r>
      <rPr>
        <sz val="10"/>
        <color theme="1"/>
        <rFont val="Times New Roman"/>
        <family val="1"/>
        <charset val="204"/>
      </rPr>
      <t xml:space="preserve"> – для казенных учреждений; </t>
    </r>
    <r>
      <rPr>
        <sz val="10"/>
        <color rgb="FF0000FF"/>
        <rFont val="Times New Roman"/>
        <family val="1"/>
        <charset val="204"/>
      </rPr>
      <t>форма 0503730</t>
    </r>
    <r>
      <rPr>
        <sz val="10"/>
        <color theme="1"/>
        <rFont val="Times New Roman"/>
        <family val="1"/>
        <charset val="204"/>
      </rPr>
      <t xml:space="preserve"> – для бюджетных и автономных учреждений) за отчетный финансовый год на официальном сайте Российской Федерации для размещения информации о муниципальных (муниципальных) учреждениях (www.bus.gov.ru), единиц</t>
    </r>
  </si>
  <si>
    <t>Значение показателя                                                       793</t>
  </si>
  <si>
    <t>Значение показателя                                                       794</t>
  </si>
  <si>
    <t>Значение показателя                                                       796</t>
  </si>
  <si>
    <t>Значение показателя                                                       800</t>
  </si>
  <si>
    <t>N п/п</t>
  </si>
  <si>
    <t>Главные администраторы средств бюджета, для которых применяется показатель</t>
  </si>
  <si>
    <t>Расчет показателя</t>
  </si>
  <si>
    <t>Количество баллов</t>
  </si>
  <si>
    <t>Качество бюджетного планирования</t>
  </si>
  <si>
    <t>Соблюдение срока представления реестра расходных обязательств главного распорядителя средств бюджета* (далее - реестр расходных обязательств) в Управление финансов**</t>
  </si>
  <si>
    <t>Все главные администраторы средств бюджета</t>
  </si>
  <si>
    <t>Р - количество календарных дней отклонения даты регистрации в Управлении финансов сопроводительного письма главного администратора средств бюджета, к которому приложен реестр расходных обязательств на очередной финансовый год и плановый период, от даты представления реестра расходных обязательств, установленной Администрацией муниципального округа***</t>
  </si>
  <si>
    <t>Отклонений нет</t>
  </si>
  <si>
    <t>Отклонение 1 - 3 календарных дня</t>
  </si>
  <si>
    <t>Отклонение 4 - 5 календарных дней</t>
  </si>
  <si>
    <t>Отклонение более 5 календарных дней</t>
  </si>
  <si>
    <t>Полнота отражения в реестре расходных обязательств сведений о расходных обязательствах, предусмотренных формой реестра, утвержденной Администрацией муниципального округа</t>
  </si>
  <si>
    <r>
      <t>Р = (1 - N</t>
    </r>
    <r>
      <rPr>
        <vertAlign val="subscript"/>
        <sz val="10"/>
        <color theme="1"/>
        <rFont val="Times New Roman"/>
        <family val="1"/>
        <charset val="204"/>
      </rPr>
      <t>0</t>
    </r>
    <r>
      <rPr>
        <sz val="10"/>
        <color theme="1"/>
        <rFont val="Times New Roman"/>
        <family val="1"/>
        <charset val="204"/>
      </rPr>
      <t xml:space="preserve"> / N) x 100%,</t>
    </r>
  </si>
  <si>
    <t>где</t>
  </si>
  <si>
    <r>
      <t>N</t>
    </r>
    <r>
      <rPr>
        <vertAlign val="subscript"/>
        <sz val="10"/>
        <color theme="1"/>
        <rFont val="Times New Roman"/>
        <family val="1"/>
        <charset val="204"/>
      </rPr>
      <t>0</t>
    </r>
    <r>
      <rPr>
        <sz val="10"/>
        <color theme="1"/>
        <rFont val="Times New Roman"/>
        <family val="1"/>
        <charset val="204"/>
      </rPr>
      <t xml:space="preserve"> - количество расходных обязательств главного администратора средств бюджета на очередной финансовый год, для которых не указано хотя бы одно из следующих полей:</t>
    </r>
  </si>
  <si>
    <t>реквизиты, срок действия нормативного правового акта, являющегося основанием для возникновения расходного обязательства, коды классификации расходов бюджета, по которым предусмотрены ассигнования на исполнение расходного обязательства;</t>
  </si>
  <si>
    <t>N - общее количество расходных обязательств главного администратора средств бюджета, подлежащих исполнению в очередном финансовом году</t>
  </si>
  <si>
    <t>95% и более, но менее 100%</t>
  </si>
  <si>
    <t>90% и более, но менее 95%</t>
  </si>
  <si>
    <t>Менее 90%</t>
  </si>
  <si>
    <t>Полнота отражения в реестре расходных обязательств бюджетных ассигнований, предусмотренных главному администратору средств бюджета в бюджете муниципального округа на очередной финансовый год</t>
  </si>
  <si>
    <r>
      <t>Р = (S</t>
    </r>
    <r>
      <rPr>
        <vertAlign val="subscript"/>
        <sz val="10"/>
        <color theme="1"/>
        <rFont val="Times New Roman"/>
        <family val="1"/>
        <charset val="204"/>
      </rPr>
      <t>1</t>
    </r>
    <r>
      <rPr>
        <sz val="10"/>
        <color theme="1"/>
        <rFont val="Times New Roman"/>
        <family val="1"/>
        <charset val="204"/>
      </rPr>
      <t xml:space="preserve"> / S) x 100%,</t>
    </r>
  </si>
  <si>
    <r>
      <t>S</t>
    </r>
    <r>
      <rPr>
        <vertAlign val="subscript"/>
        <sz val="10"/>
        <color theme="1"/>
        <rFont val="Times New Roman"/>
        <family val="1"/>
        <charset val="204"/>
      </rPr>
      <t>1</t>
    </r>
    <r>
      <rPr>
        <sz val="10"/>
        <color theme="1"/>
        <rFont val="Times New Roman"/>
        <family val="1"/>
        <charset val="204"/>
      </rPr>
      <t xml:space="preserve"> - объем бюджетных ассигнований на реализацию расходных обязательств главного администратора средств бюджета на очередной финансовый год, представленных в реестре расходных обязательств, тыс. рублей;</t>
    </r>
  </si>
  <si>
    <t>S - объем бюджетных ассигнований, предусмотренных главному администратору средств бюджета решением о бюджете муниципального округа на очередной финансовый год, тыс. рублей</t>
  </si>
  <si>
    <t>Наличие пояснительной записки к реестру расходных обязательств</t>
  </si>
  <si>
    <t>В случае наличия пояснительной записки к реестру расходных обязательств - 2, в случае отсутствия пояснительной записки к реестру расходных обязательств - 0</t>
  </si>
  <si>
    <t>Представлена</t>
  </si>
  <si>
    <t>Не представлена</t>
  </si>
  <si>
    <t>Соблюдение срока представления предварительных объемов бюджетных ассигнований (бюджетной заявки) (далее - бюджетная заявка) на очередной финансовый год и плановый период в Управлении финансов</t>
  </si>
  <si>
    <t xml:space="preserve">Р - количество календарных дней отклонения даты регистрации в Управлении финансов сопроводительного письма руководителя (заместителя руководителя) субъекта бюджетного планирования, к которому приложена бюджетная заявка главного администратора средств бюджета на очередной финансовый год и плановый период, соответствующая установленным требованиям, от даты представления бюджетной заявки, установленной  Администрацией муниципального округа </t>
  </si>
  <si>
    <t>Наличие расчетов к обоснованиям объема бюджетных ассигнований на исполнение расходного обязательства</t>
  </si>
  <si>
    <r>
      <t>S</t>
    </r>
    <r>
      <rPr>
        <vertAlign val="subscript"/>
        <sz val="10"/>
        <color theme="1"/>
        <rFont val="Times New Roman"/>
        <family val="1"/>
        <charset val="204"/>
      </rPr>
      <t>1</t>
    </r>
    <r>
      <rPr>
        <sz val="10"/>
        <color theme="1"/>
        <rFont val="Times New Roman"/>
        <family val="1"/>
        <charset val="204"/>
      </rPr>
      <t xml:space="preserve"> - объем бюджетных ассигнований на очередной финансовый год на реализацию расходных обязательств, представленных в бюджетной заявке на очередной финансовый год, к обоснованиям которых представлены расчеты, тыс. рублей;</t>
    </r>
  </si>
  <si>
    <t>S - общий объем бюджетных ассигнований на очередной финансовый год на реализацию расходных обязательств, представленных в бюджетной заявке на очередной финансовый год, тыс. рублей</t>
  </si>
  <si>
    <t>Качество подготовки главными администраторами средств бюджета обоснований бюджетных ассигнований</t>
  </si>
  <si>
    <r>
      <t>P = (S</t>
    </r>
    <r>
      <rPr>
        <vertAlign val="subscript"/>
        <sz val="10"/>
        <color theme="1"/>
        <rFont val="Times New Roman"/>
        <family val="1"/>
        <charset val="204"/>
      </rPr>
      <t>1</t>
    </r>
    <r>
      <rPr>
        <sz val="10"/>
        <color theme="1"/>
        <rFont val="Times New Roman"/>
        <family val="1"/>
        <charset val="204"/>
      </rPr>
      <t xml:space="preserve"> / S) x 100%,</t>
    </r>
  </si>
  <si>
    <r>
      <t>S</t>
    </r>
    <r>
      <rPr>
        <vertAlign val="subscript"/>
        <sz val="10"/>
        <color theme="1"/>
        <rFont val="Times New Roman"/>
        <family val="1"/>
        <charset val="204"/>
      </rPr>
      <t>1</t>
    </r>
    <r>
      <rPr>
        <sz val="10"/>
        <color theme="1"/>
        <rFont val="Times New Roman"/>
        <family val="1"/>
        <charset val="204"/>
      </rPr>
      <t xml:space="preserve"> - количество возвращенных на доработку Управлением финансов обоснований бюджетных ассигнований, представленных главным администратором средств бюджета в целях формирования проекта бюджета муниципального округа на очередной финансовый год и плановый период;</t>
    </r>
  </si>
  <si>
    <t>S - общее количество обоснований бюджетных ассигнований, представленных главным администратором средств бюджета в Управление финансов в целях формирования проекта бюджета на очередной финансовый год и плановый период</t>
  </si>
  <si>
    <t>Более 0%, но менее 5%</t>
  </si>
  <si>
    <t>5% и более, но менее 10%</t>
  </si>
  <si>
    <t>10% и более</t>
  </si>
  <si>
    <t>Наличие утвержденной актом Администрации муниципального округа предельной штатной численности работников в разрезе муниципальных учреждений, подведомственных главному администратору средств бюджета</t>
  </si>
  <si>
    <t>Главные администраторы средств бюджета, осуществляющие функции и полномочия учредителя муниципальных  учреждений</t>
  </si>
  <si>
    <r>
      <t>Р = (Ч</t>
    </r>
    <r>
      <rPr>
        <vertAlign val="subscript"/>
        <sz val="10"/>
        <color theme="1"/>
        <rFont val="Times New Roman"/>
        <family val="1"/>
        <charset val="204"/>
      </rPr>
      <t>У</t>
    </r>
    <r>
      <rPr>
        <sz val="10"/>
        <color theme="1"/>
        <rFont val="Times New Roman"/>
        <family val="1"/>
        <charset val="204"/>
      </rPr>
      <t xml:space="preserve"> / Ч) x 100%,</t>
    </r>
  </si>
  <si>
    <t>Ч - предельная штатная численность работников муниципальных учреждений, подведомственных главному администратору средств бюджета, утвержденная Администрацией муниципального округа, в целом по учреждениям, штатных единиц;</t>
  </si>
  <si>
    <r>
      <t>Ч</t>
    </r>
    <r>
      <rPr>
        <vertAlign val="subscript"/>
        <sz val="10"/>
        <color theme="1"/>
        <rFont val="Times New Roman"/>
        <family val="1"/>
        <charset val="204"/>
      </rPr>
      <t>У</t>
    </r>
    <r>
      <rPr>
        <sz val="10"/>
        <color theme="1"/>
        <rFont val="Times New Roman"/>
        <family val="1"/>
        <charset val="204"/>
      </rPr>
      <t xml:space="preserve"> - предельная штатная численность работников муниципальных учреждений, подведомственных главному администратору средств бюджета, по которым штатная численность утверждена Администрацией муниципального округа в разрезе учреждений, штатных единиц</t>
    </r>
  </si>
  <si>
    <t>Не менее 90%, но менее 100%</t>
  </si>
  <si>
    <t>Не менее 80%, но менее 90%</t>
  </si>
  <si>
    <t>Менее 80%</t>
  </si>
  <si>
    <t>Качество исполнения бюджета</t>
  </si>
  <si>
    <t>Доля не использованных на конец отчетного финансового года бюджетных ассигнований</t>
  </si>
  <si>
    <t>P = ((БА - К) / БА) x 100%,</t>
  </si>
  <si>
    <t>БА - объем бюджетных ассигнований главного администратора средств бюджета в отчетном финансовом году согласно уточненной бюджетной росписи, тыс. рублей,</t>
  </si>
  <si>
    <t>К - кассовое исполнение расходов главного администратора средств бюджета в отчетном финансовом году, тыс. рублей</t>
  </si>
  <si>
    <t>Не более 1%</t>
  </si>
  <si>
    <t>Не более 5%, но более 1%</t>
  </si>
  <si>
    <t>Не более 10%, но более 5%</t>
  </si>
  <si>
    <t>Не более 15%, но более 10%</t>
  </si>
  <si>
    <t>Не более 20%, но более 15%</t>
  </si>
  <si>
    <t>Более 20%</t>
  </si>
  <si>
    <t>Отклонение фактических поступлений налоговых и неналоговых доходов, администрируемых главными администраторами доходов бюджета муниципального округа (далее - главные администраторы доходов), от первоначального плана</t>
  </si>
  <si>
    <t>Главные администраторы доходов</t>
  </si>
  <si>
    <t>P = ((D - G) / G) x 100%,</t>
  </si>
  <si>
    <t>D - фактическое исполнение налоговых и неналоговых доходов, администрируемых главными администраторами доходов бюджета, тыс. рублей,</t>
  </si>
  <si>
    <t>G - первоначальный план по налоговым и неналоговым доходам, администрируемым главными администраторами доходов бюджета, тыс. рублей</t>
  </si>
  <si>
    <t>Не более 5%</t>
  </si>
  <si>
    <t>Более 15%</t>
  </si>
  <si>
    <t>Среднее количество изменений в сводную бюджетную роспись (за исключением изменений, связанных с внесением изменений в решение о бюджете, поступлением и распределением межбюджетных трансфертов из  других бюджетов бюджетной системы РФ, безвозмездных поступлений от физических и юридических лиц, имеющих целевое назначение, распределением средств резервного фонда Администрации муниципального округа и других резервов, предусмотренных для распределения между главными администраторами средств бюджета)</t>
  </si>
  <si>
    <t>P = (K / (N + 1),</t>
  </si>
  <si>
    <t>K - количество уведомлений об изменении сводной бюджетной росписи главного администратора средств бюджета (за исключением изменений, связанных с внесением изменений в закон о бюджете, поступлением и распределением межбюджетных трансфертов из других бюджетов бюджетной системы РФ, безвозмездных поступлений от физических и юридических лиц, имеющих целевое назначение, распределением средств резервного фонда Администрации муниципального округа и других резервов, предусмотренных для распределения между главными администраторами средств бюджета), единиц,</t>
  </si>
  <si>
    <t>N - количество территориальных органов главного администратора средств бюджета, муниципальных учреждений, в отношении которых главный администратор средств бюджета осуществляет функции и полномочия учредителя, единиц</t>
  </si>
  <si>
    <t>Не более 16 изменений в год в среднем на 1 главного администратора средств бюджета и  муниципальное учреждение, в отношении которого главный администратор средств бюджета осуществляет функции и полномочия учредителя</t>
  </si>
  <si>
    <t>Не более 20 изменений в год в среднем на 1 главного администратора средств бюджета и  муниципальное учреждение, в отношении которого главный администратор средств бюджета осуществляет функции и полномочия учредителя, но более 16</t>
  </si>
  <si>
    <t>Не более 24 изменений в год в среднем на 1 главного администратора средств бюджета и  муниципальное учреждение, в отношении которого главный администратор средств бюджета осуществляет функции и полномочия учредителя, но более 20</t>
  </si>
  <si>
    <t>Более 24 изменений в год в среднем на 1 главного администратора средств бюджета и  муниципальное учреждение, в отношении которого главный администратор средств бюджета осуществляет функции и полномочия учредителя</t>
  </si>
  <si>
    <t>Доля совместных закупок товаров, работ, услуг, включенных в Примерный перечень товаров, работ, услуг, закупки которых для обеспечения нужд  муниципального округа осуществляются путем проведения совместных конкурсов или аукционов, утвержденный постановлением Администрации муниципального округа</t>
  </si>
  <si>
    <r>
      <t>P = (Z</t>
    </r>
    <r>
      <rPr>
        <vertAlign val="subscript"/>
        <sz val="10"/>
        <color theme="1"/>
        <rFont val="Times New Roman"/>
        <family val="1"/>
        <charset val="204"/>
      </rPr>
      <t>1</t>
    </r>
    <r>
      <rPr>
        <sz val="10"/>
        <color theme="1"/>
        <rFont val="Times New Roman"/>
        <family val="1"/>
        <charset val="204"/>
      </rPr>
      <t xml:space="preserve"> / Z) x 100%, где:</t>
    </r>
  </si>
  <si>
    <t>Z1 - стоимость контрактов, заключенных по результатам совместных закупок товаров, работ, услуг, включенных в Примерный перечень товаров, работ, услуг, закупки которых для обеспечения нужд муниципального округа осуществляются путем проведения совместных конкурсов или аукционов, утвержденный постановлением Администрации муниципального округа, в том числе муниципальными казенными, бюджетными и автономными учреждениями, в отношении которых главный администратор средств бюджета осуществляет функции и полномочия учредителя, тыс. рублей;</t>
  </si>
  <si>
    <t>Z - стоимость контрактов, заключенных по результатам закупок товаров, работ, услуг, включенных в Примерный перечень товаров, работ, услуг, закупки которых для обеспечения нужд муниципального округа осуществляются путем проведения совместных конкурсов или аукционов, в том числе муниципальными казенными, бюджетными и автономными учреждениями, в отношении которых главный администратор средств бюджета осуществляет функции и полномочия учредителя, тыс. рублей</t>
  </si>
  <si>
    <t>50% и более</t>
  </si>
  <si>
    <t>30% и более, но менее 50%</t>
  </si>
  <si>
    <t>10% и более, но менее 30%</t>
  </si>
  <si>
    <t>Менее 10%</t>
  </si>
  <si>
    <t>Доля расходов, осуществляемых в рамках реализации муниципальных программ (подпрограмм), в общем объеме расходов главного администратора средств бюджета в отчетном финансовом году</t>
  </si>
  <si>
    <t>Главные администраторы средств бюджета, являющиеся ответственными исполнителями муниципальных программ (подпрограмм)</t>
  </si>
  <si>
    <t>P = (A / B) x 100%,</t>
  </si>
  <si>
    <t>где:</t>
  </si>
  <si>
    <t>A - кассовые расходы главного администратора средств бюджета в рамках муниципальных  программ (подпрограмм) в отчетном финансовом году, тыс. рублей;</t>
  </si>
  <si>
    <t>B - общий объем кассовых расходов главного администратора средств бюджета за счет средств бюджета муниципального округа в отчетном финансовом году, тыс. рублей</t>
  </si>
  <si>
    <t>95% и более</t>
  </si>
  <si>
    <t>80% и более, но менее 90%</t>
  </si>
  <si>
    <t>Эффективность управления главным администратором средств бюджета просроченной кредиторской задолженностью</t>
  </si>
  <si>
    <t>P = (З / К) x 100%,</t>
  </si>
  <si>
    <t>З - просроченная кредиторская задолженность главного администратора средств бюджета, по состоянию на конец отчетного финансового года, тыс. рублей;</t>
  </si>
  <si>
    <t>более 0%, но менее 0,15%</t>
  </si>
  <si>
    <t>0,15% и более, но менее 0,2%</t>
  </si>
  <si>
    <t>0,2% и более</t>
  </si>
  <si>
    <t>Эффективность управления главным администратором средств бюджета просроченной кредиторской задолженностью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образовавшейся за счет субсидий на финансовое обеспечение выполнения муниципального задания, субсидий на иные цели, субсидий на осуществление капитальных вложений</t>
  </si>
  <si>
    <t>Главные администраторы средств бюджета, осуществляющие функции и полномочия учредителя муниципальных бюджетных и автономных учреждений</t>
  </si>
  <si>
    <t>P = (З / К) x 100%, где:</t>
  </si>
  <si>
    <t>З - просроченная кредиторская задолженность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по состоянию на конец отчетного финансового года, тыс. рублей;</t>
  </si>
  <si>
    <t>более 0%, но менее 0,4%</t>
  </si>
  <si>
    <t>0,4% и более, но менее 1%</t>
  </si>
  <si>
    <t>1% и более</t>
  </si>
  <si>
    <t>Доля нецелевых расходов, выявленных в результате контрольных мероприятий (в том числе в подведомственной сети), проведенных органами муниципального финансового контроля муниципального округа, в общем объеме проверенных расходов в отчетном году</t>
  </si>
  <si>
    <t>P = (W / L) x 100%,</t>
  </si>
  <si>
    <t>W - сумма нецелевых расходов,</t>
  </si>
  <si>
    <t>выявленных в результате контрольных мероприятий, проведенных органами муниципального финансового контроля муниципального округа в отчетном году, тыс. рублей;</t>
  </si>
  <si>
    <t>L - общий объем проверенных органами муниципального финансового контроля муниципального округа расходов в отчетном году, тыс. рублей</t>
  </si>
  <si>
    <t>менее 0,5%</t>
  </si>
  <si>
    <t>0,5% и более, но менее 1%</t>
  </si>
  <si>
    <t>1% и более, но менее 2%</t>
  </si>
  <si>
    <t>2% или более</t>
  </si>
  <si>
    <t>Доля неэффективных расходов, выявленных в результате контрольных мероприятий (в том числе в подведомственной сети), проведенных органами муниципального финансового контроля муниципального округа, в общем объеме проверенных расходов в отчетном году</t>
  </si>
  <si>
    <t>P = (E / L) x 100%,</t>
  </si>
  <si>
    <t>E - сумма неэффективных расходов, выявленных в результате контрольных мероприятий, проведенных органами муниципального финансового контроля муниципального округа в отчетном году, тыс. рублей;</t>
  </si>
  <si>
    <t>менее 2%</t>
  </si>
  <si>
    <t>Соблюдение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</si>
  <si>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В случае отсутствия жалоб на действия (бездействие) заказчиков, должностных лиц заказчиков в Управление финансов, признанных обоснованными - 3, в случае наличия от 1 до 2 жалоб на действия (бездействие) заказчиков, должностных лиц заказчиков в Управление финансов, признанных обоснованными - 2, в случае наличия от 3 до 4 жалоб на действия (бездействие) заказчиков, должностных лиц заказчиков в Управление финансов, признанных обоснованными - 1, в случае наличия 5 и более жалоб на действия (бездействие) заказчиков, должностных лиц заказчиков в Управление финансов, признанных обоснованными - 0</t>
  </si>
  <si>
    <t>Отсутствие жалоб</t>
  </si>
  <si>
    <t>Наличие от 1 до 2 жалоб</t>
  </si>
  <si>
    <t>Наличие от 3 до 4 жалоб</t>
  </si>
  <si>
    <t>Наличие 5 и более жалоб</t>
  </si>
  <si>
    <t>Наличие правовых актов, обеспечивающих проведение мониторинга деятельности или качества финансового менеджмента муниципальных бюджетных и автономных учреждений муниципального округа, содержащих показатели, отражающие:</t>
  </si>
  <si>
    <t>1) состояние финансовой дисциплины;</t>
  </si>
  <si>
    <t>2) качество плана финансово-хозяйственной деятельности;</t>
  </si>
  <si>
    <t>3) степени выполнения плана финансово-хозяйственной деятельности за отчетный период;</t>
  </si>
  <si>
    <t>4) выполнение муниципального задания за отчетный период, в том числе по натуральным и стоимостным показателям;</t>
  </si>
  <si>
    <t>5) причины возникновения остатков по субсидиям на финансовое обеспечение муниципального задания на конец отчетного периода;</t>
  </si>
  <si>
    <t>6) полноту, достоверность составления и своевременность представления отчетности (бухгалтерской, отчетов о результатах деятельности муниципальных бюджетных и автономных учреждений муниципального округа и использовании закрепленного за учреждением имущества и т.д.);</t>
  </si>
  <si>
    <t>7) качество ведения учетной политики и/или управленческого (аналитического) учета</t>
  </si>
  <si>
    <t>Правовой акт утвержден, все показатели описаны в правовом акте; мониторинг проводится</t>
  </si>
  <si>
    <t>Правовой акт утвержден, не менее шести показателей описаны в правовом акте; мониторинг проводится</t>
  </si>
  <si>
    <t>Правовой акт утвержден, не менее четырех показателей описаны в правовом акте; мониторинг проводится</t>
  </si>
  <si>
    <t>Правовой акт утвержден, не менее двух показателей описаны в правовом акте; мониторинг проводится</t>
  </si>
  <si>
    <t>Правовой акт утвержден; мониторинг не проводится</t>
  </si>
  <si>
    <t>Правовой акт не утвержден; мониторинг не проводится</t>
  </si>
  <si>
    <t>Качество ведения бюджетного (бухгалтерского) учета и составления бюджетной (бухгалтерской) отчетности</t>
  </si>
  <si>
    <t>Своевременность сдачи бюджетной и бухгалтерской отчетности в управление финансов</t>
  </si>
  <si>
    <t>Количество дней отклонения от сроков представления бюджетной и бухгалтерской отчетности за отчетный финансовый год в Управление финансов</t>
  </si>
  <si>
    <t>В срок сданы все формы в составе отчетности</t>
  </si>
  <si>
    <t>Отклонения от сроков представления форм бюджетной и бухгалтерской отчетности (позже срока) - 1 рабочий день</t>
  </si>
  <si>
    <t>Отклонения от сроков представления форм бюджетной и бухгалтерской отчетности (позже срока) - более 1 рабочего дня</t>
  </si>
  <si>
    <t>Качество бюджетной и бухгалтерской отчетности, представляемой главным администратором средств бюджета в управление финансов</t>
  </si>
  <si>
    <t>Качество представленной бюджетной и бухгалтерской отчетности за отчетный финансовый год определяется по количеству фактов выявленных нарушений соответствия требованиям, установленным Межрегиональным операционным управлением федерального казначейства (далее - МОУ ФК), к составлению и представлению бюджетной (бухгалтерской) отчетности. Основание - протокол контроля МОУ ФК</t>
  </si>
  <si>
    <t>Вся отчетность представлена с соблюдением установленных требований</t>
  </si>
  <si>
    <t>Отчетность представлена с наличием 1 факта нарушения соответствия установленным требованиям</t>
  </si>
  <si>
    <t>Отчетность представлена с наличием более 1 факта нарушения соответствия установленным требованиям</t>
  </si>
  <si>
    <t>Качество организации и осуществления финансового контроля</t>
  </si>
  <si>
    <t>Наличие (отсутствие) в структуре главного администратора средств бюджета подразделения по осуществлению финансового контроля либо специалистов, на которых возложена обязанность по проведению контрольных мероприятий</t>
  </si>
  <si>
    <t>Главные администраторы средств бюджета, осуществляющие функции и полномочия учредителя муниципальных учреждений и (или) предоставляющие межбюджетные трансферты</t>
  </si>
  <si>
    <t>В случае наличия в структуре главного администратора средств бюджета подразделения по осуществлению финансового контроля или специалистов, на которых возложена обязанность по проведению контрольных мероприятий - 2, в случае отсутствия в структуре главного администратора средств бюджета подразделения по осуществлению финансового контроля или специалистов, на которых возложена обязанность по проведению контрольных мероприятий - 0</t>
  </si>
  <si>
    <t>В структуре главного администратора средств бюджета присутствует подразделение по осуществлению финансового контроля или специалисты, на которых возложена обязанность по проведению контрольных мероприятий</t>
  </si>
  <si>
    <t>В структуре главного администратора средств бюджета отсутствует подразделение по осуществлению финансового контроля или специалисты, на которых возложена обязанность по проведению контрольных мероприятий</t>
  </si>
  <si>
    <t>Доля муниципальных учреждений, в отношении которых главный администратор средств бюджета осуществляет функции и полномочия учредителя, в которых главный администратор средств бюджета провел контрольные мероприятия в отчетном году, в общем количестве  муниципальных учреждений, в отношении которых главный администратор средств бюджета осуществляет функции и полномочия учредителя</t>
  </si>
  <si>
    <t>Главные администраторы средств бюджета, осуществляющие функции и полномочия учредителя муниципальных учреждений</t>
  </si>
  <si>
    <t>P = (R / U) x 100%,</t>
  </si>
  <si>
    <t>R - количество муниципальных учреждений, в отношении которых главный администратор средств бюджета осуществляет функции и полномочия учредителя, в которых главный администратор средств бюджета провел контрольные мероприятия в отчетном году, единиц,</t>
  </si>
  <si>
    <t>U - общее количество  муниципальных учреждений, в отношении которых главный администратор средств бюджета осуществляет функции и полномочия учредителя, единиц</t>
  </si>
  <si>
    <t>Контрольными мероприятиями в отчетном году охвачено 50% и более  муниципальных учреждений</t>
  </si>
  <si>
    <t>Контрольными мероприятиями в отчетном году охвачено от 25% до 50%  муниципальных учреждений</t>
  </si>
  <si>
    <t>Контрольными мероприятиями в отчетном году охвачено менее 25%  муниципальных учреждений</t>
  </si>
  <si>
    <t>Доля  муниципальных учреждений, в отношении которых главный администратор средств бюджета осуществляет функции и полномочия учредителя, должностные лица которых привлечены к ответственности по результатам проведенных контрольных мероприятий, в общем количестве  муниципальных учреждений, в которых по результатам контрольных мероприятий установлены нарушения</t>
  </si>
  <si>
    <t>R - количество  муниципальных учреждений, в отношении которых главный администратор средств бюджета осуществляет функции и полномочия учредителя, должностные лица которых привлечены к ответственности по результатам проведенных контрольных мероприятий, единиц,</t>
  </si>
  <si>
    <t>U - общее количество муниципальных учреждений, в отношении которых главный администратор средств бюджета осуществляет функции и полномочия учредителя, в которых по результатам контрольных мероприятий установлены нарушения, единиц</t>
  </si>
  <si>
    <t>Должностные лица привлечены к ответственности более чем в 80% случаев</t>
  </si>
  <si>
    <t>Должностные лица привлечены к ответственности в 30 - 80% случаев</t>
  </si>
  <si>
    <t>Должностные лица привлечены к ответственности менее чем в 30% случаев</t>
  </si>
  <si>
    <t>Своевременность представления в Управление  финансов  отчета по контрольно-ревизионной работе</t>
  </si>
  <si>
    <t>В случае своевременного представления всех отчетов по контрольно-ревизионной работе (за I, II, III и IV кварталы отчетного года) - 2, в случае своевременного представления 3 из 4 отчетов по контрольно-ревизионной работе - 1,5, в случае своевременного представления 2 из 4 отчетов по контрольно-ревизионной работе - 1, в случае своевременного представления 1 и менее отчета по контрольно-ревизионной работе - 0</t>
  </si>
  <si>
    <t>Своевременно представлены все отчеты</t>
  </si>
  <si>
    <t>Своевременно представлены 3 отчета из 4</t>
  </si>
  <si>
    <t>Своевременно представлены 2 отчета из 4</t>
  </si>
  <si>
    <t>Своевременно представлен 1 отчет и менее</t>
  </si>
  <si>
    <t>Своевременность исполнения представлений и предписаний Управления финансов, выданных по результатам проведенных контрольных мероприятий</t>
  </si>
  <si>
    <t>В случае отсутствия выданного Управлением финансов представления и (или) предписания, срок исполнения по которому наступил в отчетном финансовом году - 1;</t>
  </si>
  <si>
    <t>в случае исполнения в установленный срок выданного Управлением финансов представления и (или) предписания - 1;</t>
  </si>
  <si>
    <t>в случае нарушения в отчетном финансовом году срока исполнения выданного Управлением финансов представления и (или) предписания - 0</t>
  </si>
  <si>
    <t>Представление и (или) предписание отсутствует или исполнено в установленный срок</t>
  </si>
  <si>
    <t>Исполнение представления и (или) предписания нарушено на срок до 1 месяца</t>
  </si>
  <si>
    <t>Исполнение представления и (или) предписания нарушено на срок от 1 месяца до 3 месяцев (включительно)</t>
  </si>
  <si>
    <t>Исполнение представления и (или) предписания нарушено на срок от 3 месяцев до 6 месяцев (включительно)</t>
  </si>
  <si>
    <t>Исполнение представления и (или) предписания нарушено на срок более 6 месяцев</t>
  </si>
  <si>
    <t>Достоверность отчета по контрольно-ревизионной работе, представленного в Управление финансов</t>
  </si>
  <si>
    <t>В случае представления достоверного отчета по контрольно-ревизионной работе - 2, в случае представления недостоверного отчета по контрольно-ревизионной работе - 0</t>
  </si>
  <si>
    <t>Отчет по контрольно-ревизионной работе представлен достоверный</t>
  </si>
  <si>
    <t>Отчет по контрольно-ревизионной работе представлен недостоверный</t>
  </si>
  <si>
    <t>Отсутствие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муниципального округа, в отчетном финансовом году</t>
  </si>
  <si>
    <t>Соответствующие уведомления не направлялись в адрес главного администратора средств бюджета и (или) подведомственных ему муниципальных казенных, бюджетных и автономных учреждений</t>
  </si>
  <si>
    <t>Соответствующие уведомления направлялись в адрес главного администратора средств бюджета и (или) подведомственных ему муниципальных казенных, бюджетных и автономных учреждений</t>
  </si>
  <si>
    <t>Отсутствие расходов, взысканных с главного администратора средств бюджета и его подведомственных учреждений в соответствии с решениями налоговых органов</t>
  </si>
  <si>
    <t>В случае отсутствия расходов, взысканных с главного администратора средств бюджета и его подведомственных учреждений в соответствии с решениями налоговых органов в отчетном финансовом году - 3;</t>
  </si>
  <si>
    <t>в случае наличия расходов, взысканных с главного администратора средств бюджета и его подведомственных учреждений в соответствии с решениями налоговых органов в отчетном финансовом году - 0</t>
  </si>
  <si>
    <t>Отсутствие расходов в соответствии с решениями налоговых органов</t>
  </si>
  <si>
    <t>Наличие расходов в соответствии с решениями налоговых органов</t>
  </si>
  <si>
    <t>Исполнение судебных решений по денежным обязательствам главных администраторов средств бюджета</t>
  </si>
  <si>
    <r>
      <t>Р = (S</t>
    </r>
    <r>
      <rPr>
        <vertAlign val="subscript"/>
        <sz val="10"/>
        <color theme="1"/>
        <rFont val="Times New Roman"/>
        <family val="1"/>
        <charset val="204"/>
      </rPr>
      <t>1</t>
    </r>
    <r>
      <rPr>
        <sz val="10"/>
        <color theme="1"/>
        <rFont val="Times New Roman"/>
        <family val="1"/>
        <charset val="204"/>
      </rPr>
      <t xml:space="preserve"> / S</t>
    </r>
    <r>
      <rPr>
        <vertAlign val="subscript"/>
        <sz val="10"/>
        <color theme="1"/>
        <rFont val="Times New Roman"/>
        <family val="1"/>
        <charset val="204"/>
      </rPr>
      <t>0</t>
    </r>
    <r>
      <rPr>
        <sz val="10"/>
        <color theme="1"/>
        <rFont val="Times New Roman"/>
        <family val="1"/>
        <charset val="204"/>
      </rPr>
      <t>) x 100%,</t>
    </r>
  </si>
  <si>
    <r>
      <t>S</t>
    </r>
    <r>
      <rPr>
        <vertAlign val="subscript"/>
        <sz val="10"/>
        <color theme="1"/>
        <rFont val="Times New Roman"/>
        <family val="1"/>
        <charset val="204"/>
      </rPr>
      <t>1</t>
    </r>
    <r>
      <rPr>
        <sz val="10"/>
        <color theme="1"/>
        <rFont val="Times New Roman"/>
        <family val="1"/>
        <charset val="204"/>
      </rPr>
      <t xml:space="preserve"> - сумма, подлежащая взысканию по неисполненным исполнительным документам главного администратора средств бюджета за счет средств бюджета муниципального округа по состоянию на 1 января года, следующего за отчетным финансовым годом, тыс. рублей;</t>
    </r>
  </si>
  <si>
    <r>
      <t>S</t>
    </r>
    <r>
      <rPr>
        <vertAlign val="subscript"/>
        <sz val="10"/>
        <color theme="1"/>
        <rFont val="Times New Roman"/>
        <family val="1"/>
        <charset val="204"/>
      </rPr>
      <t>0</t>
    </r>
    <r>
      <rPr>
        <sz val="10"/>
        <color theme="1"/>
        <rFont val="Times New Roman"/>
        <family val="1"/>
        <charset val="204"/>
      </rPr>
      <t xml:space="preserve"> - сумма, подлежащая взысканию по неисполненным исполнительным документам главного администратора средств бюджета за счет средств бюджета муниципального округа по состоянию на 1 января отчетного финансового года, тыс. рублей</t>
    </r>
  </si>
  <si>
    <t>Более 0%, но менее 50%</t>
  </si>
  <si>
    <t>50% и более, но менее 100%</t>
  </si>
  <si>
    <t>100% и более</t>
  </si>
  <si>
    <t>Сумма, взысканная по исполнительным документам</t>
  </si>
  <si>
    <t>Р = (S / E) x 100%,</t>
  </si>
  <si>
    <t>S - сумма, взысканная по исполнительным документам за счет средств бюджета муниципального округа в отчетном финансовом году, тыс. рублей;</t>
  </si>
  <si>
    <t>E - кассовое исполнение расходов главного администратора средств бюджета в отчетном финансовом году, тыс. рублей</t>
  </si>
  <si>
    <t>Более 0%, но менее 0,25%</t>
  </si>
  <si>
    <t>0,25% и более, но менее 0,5%</t>
  </si>
  <si>
    <t>0,5% и более</t>
  </si>
  <si>
    <t>Качество оказания муниципальных услуг</t>
  </si>
  <si>
    <t>Наличие (отсутствие) правового акта главного администратора средств бюджета, утверждающего порядок составления, утверждения и ведения смет подведомственных муниципальных казенных учреждений</t>
  </si>
  <si>
    <t>Главные администраторы средств бюджета, имеющие подведомственные муниципальные казенные учреждения</t>
  </si>
  <si>
    <t>В случае наличия правового акта главного администратора средств бюджета, утверждающего порядок составления, утверждения и ведения смет подведомственных муниципальных казенных учреждений, - 2, в случае отсутствия правового акта главного администратора средств бюджета, утверждающего порядок составления, утверждения и ведения смет подведомственных муниципальных казенных учреждений, - 0</t>
  </si>
  <si>
    <t>Правовой акт, утверждающий порядок составления, утверждения и ведения смет подведомственных муниципальных казенных учреждений, утвержден</t>
  </si>
  <si>
    <t>Правовой акт отсутствует</t>
  </si>
  <si>
    <t>Наличие (отсутствие) правового акта главного администратора средств бюджета, утверждающего порядок составления и утверждения планов финансово-хозяйственной деятельности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t>
  </si>
  <si>
    <t>В случае наличия правового акта главного администратора средств бюджета, утверждающего порядок составления и утверждения планов финансово-хозяйственной деятельности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составления отчетов об их исполнении, - 2, в случае отсутствия правового акта главного администратора средств бюджета, утверждающего порядок составления и утверждения планов финансово-хозяйственной деятельности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составления отчетов об их исполнении, - 0</t>
  </si>
  <si>
    <t>Правовой акт главного администратора средств бюджета, утверждающий порядок составления и утверждения планов финансово-хозяйственной деятельности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составления отчетов об их исполнении, утвержден</t>
  </si>
  <si>
    <t>Доля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выполнивших муниципальные задания на 100%, в общем объеме муниципальных учреждений, для которых главный администратор средств бюджета установил муниципальные задания</t>
  </si>
  <si>
    <t>R - количество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выполнивших муниципальные задания на 100%, единиц,</t>
  </si>
  <si>
    <t>U - общее количество муниципальных бюджетных и автономных учреждений, для которых главный администратор средств бюджета установил муниципальные задания, единиц</t>
  </si>
  <si>
    <t>Менее 100%, но более 95%</t>
  </si>
  <si>
    <t>95% или менее, но более 90%</t>
  </si>
  <si>
    <t>90% или менее, но более 85%</t>
  </si>
  <si>
    <t>85% или менее</t>
  </si>
  <si>
    <t>Доля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для которых установлены количественно измеримые финансовые санкции (штрафы, изъятия) за нарушения условий выполнения муниципальных заданий</t>
  </si>
  <si>
    <t>P = (Q / V) x 100%,</t>
  </si>
  <si>
    <t>Q - количество муниципальных бюджетных и автономных учреждений, для которых установлены количественно измеримые финансовые санкции (штрафы, изъятия) за нарушения условий</t>
  </si>
  <si>
    <t>выполнения муниципальных заданий, единиц,</t>
  </si>
  <si>
    <t>V - общее количество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единиц</t>
  </si>
  <si>
    <t>Менее 100%, но более 90%</t>
  </si>
  <si>
    <t>90% или менее, но более 80%</t>
  </si>
  <si>
    <t>80% или менее</t>
  </si>
  <si>
    <t>Доля территориальных органов главного администратора средств бюджета и муниципальных учреждений, в отношении которых главный администратор средств бюджета осуществляет функции и полномочия учредителя, для руководителей которых оплата труда определяется с учетом результатов их профессиональной деятельности</t>
  </si>
  <si>
    <t>Главные администраторы средств бюджета, имеющие территориальные органы, главные администраторы средств бюджета, осуществляющие функции и полномочия учредителя муниципальных учреждений</t>
  </si>
  <si>
    <t>P = (F / U) x 100%,</t>
  </si>
  <si>
    <t>F - количество территориальных органов главного администратора средств бюджета, муниципальных учреждений, в отношении которых главный администратор средств бюджета осуществляет функции и полномочия учредителя, для руководителей которых оплата труда определяется с учетом результатов их профессиональной деятельности, единиц,</t>
  </si>
  <si>
    <t>U - общее количество территориальных органов главного администратора средств бюджета, муниципальных учреждений, в отношении которых главный администратор средств бюджета осуществляет функции и полномочия учредителя, единиц</t>
  </si>
  <si>
    <t>80% или менее, но более 70%</t>
  </si>
  <si>
    <t>70% или менее</t>
  </si>
  <si>
    <t>В случае проведения ежемесячного мониторинга выполнения муниципальных заданий - 3, в случае проведения ежеквартального мониторинга выполнения муниципальных заданий - 2, в случае проведения ежегодного мониторинга выполнения муниципальных заданий - 1, в случае отсутствия проведения мониторинга выполнения муниципальных заданий - 0</t>
  </si>
  <si>
    <t>Мониторинг выполнения муниципальных заданий осуществляется ежемесячно</t>
  </si>
  <si>
    <t>Мониторинг выполнения муниципальных заданий осуществляется ежеквартально</t>
  </si>
  <si>
    <t>Мониторинг выполнения муниципальных заданий осуществляется ежегодно</t>
  </si>
  <si>
    <t>Мониторинг выполнения муниципальных заданий не осуществляется</t>
  </si>
  <si>
    <t>Наличие (отсутствие) нормативного правового акта, утверждающего значения нормативных затрат на оказание муниципальных услуг (выполнение муниципальных работ)</t>
  </si>
  <si>
    <t>P = (R / Y) x 100%,</t>
  </si>
  <si>
    <t>R - количество муниципальных услуг (работ) из регионального перечня (классификатора) муниципальных (муниципальных) услуг и работ (далее - Региональный перечень), включенных в муниципальное задание, по которым нормативным правовым актом утверждены значения нормативных затрат на оказание муниципальных услуг (выполнение муниципальных работ), единиц;</t>
  </si>
  <si>
    <t>Y - общее количество муниципальных услуг (работ) из Регионального перечня, включенных в муниципальное задание, единиц</t>
  </si>
  <si>
    <t>Утверждены значения нормативных затрат на оказание всех муниципальных услуг (работ) из Регионального перечня</t>
  </si>
  <si>
    <t>Утверждены значения нормативных затрат на оказание не менее 50% муниципальных услуг (работ) из Регионального перечня</t>
  </si>
  <si>
    <t>Утверждены значения нормативных затрат на оказание менее 50% муниципальных услуг (работ) из Регионального перечня</t>
  </si>
  <si>
    <t>Доля муниципальных учреждений, в отношении которых главный администратор средств бюджета осуществляет функции и полномочия учредителя, в которых фактический уровень соотношения среднемесячной заработной платы руководителей учреждений и среднемесячной заработной платы работников этих учреждений (без учета заработной платы руководителя, заместителей руководителя, главного бухгалтера) за отчетный финансовый год превысил предельный уровень, установленный правовым актом Администрации муниципального округа, осуществляющего функции и полномочия учредителя соответствующих учреждений</t>
  </si>
  <si>
    <t>Главные администраторы средств бюджета, имеющие подведомственные муниципальные казенные учреждения и осуществляющие функции и полномочия учредителя муниципальных бюджетных и автономных учреждений</t>
  </si>
  <si>
    <t>R - количество муниципальных учреждений, в отношении которых главный администратор средств бюджета осуществляет функции и полномочия учредителя, в которых фактический уровень соотношения среднемесячной заработной платы руководителей учреждений и среднемесячной заработной платы работников этих учреждений (без учета заработной платы руководителя, заместителей руководителя, главного бухгалтера) за отчетный финансовый год превысил предельный уровень, установленный правовым актом главного администратора средств бюджета, единиц</t>
  </si>
  <si>
    <t>U - общее количество муниципальных учреждений, в отношении которых главный администратор средств бюджета осуществляет функции и полномочия учредителя, единиц</t>
  </si>
  <si>
    <t>Более 0%, но менее 10%</t>
  </si>
  <si>
    <t>10% или более, но менее 20%</t>
  </si>
  <si>
    <t>20% или более, но менее 30%</t>
  </si>
  <si>
    <t>30% и более</t>
  </si>
  <si>
    <t>Доля муниципальных учреждений, в отношении которых главный администратор средств бюджета осуществляет функции и полномочия учредителя, в которых фактический уровень соотношения среднемесячной заработной платы заместителей руководителей, главных бухгалтеров учреждений и среднемесячной заработной платы работников этих учреждений (без учета заработной платы руководителя, заместителей руководителя, главного бухгалтера) за отчетный финансовый год превысил предельный уровень, установленный правовым актом Администрации муниципального округа, осуществляющего функции и полномочия учредителя соответствующих учреждений</t>
  </si>
  <si>
    <t>R - количество муниципальных учреждений, в отношении которых главный администратор средств бюджета осуществляет функции и полномочия учредителя, в которых фактический уровень соотношения среднемесячной заработной платы заместителей руководителей, главных бухгалтеров учреждений и среднемесячной заработной платы работников этих учреждений (без учета заработной платы руководителя, заместителей руководителя, главного бухгалтера) за отчетный финансовый год превысил предельный уровень, установленный правовым актом главного администратора средств бюджета, единиц,</t>
  </si>
  <si>
    <t>Динамика объема доходов от оказания платных муниципальных услуг (выполнения платных муниципальных работ)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в отчетном году в сравнении с предыдущим годом</t>
  </si>
  <si>
    <t>P = ((D - S) / S) x 100%,</t>
  </si>
  <si>
    <t>D - объем доходов от оказания платных муниципальных услуг (выполнения муниципальных работ)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в отчетном году, тыс. рублей;</t>
  </si>
  <si>
    <t>S - объем доходов от оказания платных муниципальных услуг (выполнения муниципальных работ)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в году, предшествующем отчетному году, тыс. рублей</t>
  </si>
  <si>
    <t>Доходы от оказания платных муниципальных услуг (выполнения муниципальных работ) выросли на 10% или более</t>
  </si>
  <si>
    <t>Доходы от оказания платных муниципальных услуг (выполнения муниципальных работ) выросли более чем на 5%, но не более чем на 10%</t>
  </si>
  <si>
    <t>Доходы от оказания платных муниципальных услуг (выполнения муниципальных работ) выросли не более чем на 5%</t>
  </si>
  <si>
    <t>Доходы от оказания платных муниципальных услуг (выполнения муниципальных работ) не изменились или снизились</t>
  </si>
  <si>
    <t>Обеспечение публичности и открытости информации о деятельности главного администратора средств бюджета в сфере управления муниципальными финансами, а также открытости информации о деятельности муниципальных учреждений</t>
  </si>
  <si>
    <t>Размещение на официальных сайтах главных администраторов средств бюджета в информационно-телекоммуникационной сети "Интернет" отчетов о реализации муниципальных программ муниципального округа</t>
  </si>
  <si>
    <t>Главные администраторы средств бюджета, являющиеся ответственными исполнителями муниципальных программ, главные администраторы средств бюджета, являющиеся ответственными исполнителями отдельных подпрограмм</t>
  </si>
  <si>
    <t>В случае размещения на официальном сайте муниципального округа в информационно-телекоммуникационной сети "Интернет" отчетов о реализации муниципальных программ муниципального округа за I полугодие отчетного финансового года и за отчетный финансовый год - 3; в случае размещения на официальном сайте муниципального округа в информационно-телекоммуникационной сети "Интернет" отчетов о реализации муниципальных программ муниципального округа за отчетный финансовый год - 2; в случае размещения на официальном сайте  муниципального округа в информационно-телекоммуникационной сети "Интернет" отчетов о реализации муниципальных программ муниципального округа за I полугодие отчетного финансового года - 1; в случае отсутствия размещения на официальном сайте муниципального округа в информационно-телекоммуникационной сети "Интернет" отчетов о реализации муниципальных программ муниципального округа за отчетный финансовый год - 0.</t>
  </si>
  <si>
    <t>Если главный администратор средств бюджета является ответственным исполнителем двух и более муниципальных программ  муниципального округа, итоговая оценка по показателю корректируется на коэффициент, рассчитываемый как отношение количества муниципальных программ, по которым размещены отчеты на официальном сайте муниципального округа в иформационно-телекоммуникационной сети "Интернет", к общему количеству муниципальных программ, в отношении которых главный администратор средств бюджета является ответственным исполнителем</t>
  </si>
  <si>
    <t>В случае размещения отчетов о реализации муниципальных программ муниципального округа  за I полугодие отчетного финансового года и за отчетный финансовый год</t>
  </si>
  <si>
    <t>В случае размещения отчетов о реализации муниципальных программ муниципального округа за отчетный финансовый год</t>
  </si>
  <si>
    <t>В случае размещения отчетов о реализации муниципальных программ муниципального округа за I полугодие отчетного финансового года</t>
  </si>
  <si>
    <t>В случае отсутствия размещения отчетов о реализации муниципальных программ муниципального округа</t>
  </si>
  <si>
    <t>Полнота отражения информации о начислениях в Государственной информационной системе о муниципальных и муниципальных платежах (далее - ГИС ГМП)</t>
  </si>
  <si>
    <t>P = N / F x 100%,</t>
  </si>
  <si>
    <t>N - сумма начислений, размещенная главным администратором доходов в ГИС ГМП (с учетом переданных отдельных полномочий), тыс. рублей;</t>
  </si>
  <si>
    <t>F - сумма платежей, отраженная на лицевом счете главного администратора доходов (с учетом переданных отдельных полномочий), тыс. рублей</t>
  </si>
  <si>
    <t>менее 95%, но более 75%</t>
  </si>
  <si>
    <t>75% и менее, но более 50%</t>
  </si>
  <si>
    <t>50% или менее</t>
  </si>
  <si>
    <t>Доля муниципальных бюджетных и автономных учреждений, разместивших на официальном сайте Российской Федерации для размещения информации о муниципальных (муниципальных) учреждениях (www.bus.gov.ru) муниципальные задания на отчетный финансовый год и на плановый период (в процентах от общего количества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t>
  </si>
  <si>
    <t>R - количество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разместивших муниципальные задания на отчетный финансовый год и на плановый период на официальном сайте Российской Федерации для размещения информации о муниципальных (муниципальных) учреждениях (www.bus.gov.ru), единиц;</t>
  </si>
  <si>
    <t>U - общее количество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единиц</t>
  </si>
  <si>
    <t>менее 95%, но более 90%</t>
  </si>
  <si>
    <t>90% и менее, но более 85%</t>
  </si>
  <si>
    <t>Доля муниципальных бюджетных и автономных учреждений, разместивших на официальном сайте Российской Федерации для размещения информации о муниципальных (муниципальных) учреждениях (www.bus.gov.ru) планы финансово-хозяйственной деятельности на отчетный финансовый год и на плановый период (в процентах от общего количества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t>
  </si>
  <si>
    <t>R - количество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разместивших планы финансово-хозяйственной деятельности на отчетный финансовый год и на плановый период на официальном сайте Российской Федерации для размещения информации о муниципальных (муниципальных) учреждениях (www.bus.gov.ru), единиц;</t>
  </si>
  <si>
    <t>Доля муниципальных казенных учреждений, разместивших на официальном сайте Российской Федерации для размещения информации о муниципальных (муниципальных) учреждениях (www.bus.gov.ru) показатели бюджетной сметы на отчетный финансовый год и на плановый период (в процентах от общего количества муниципальных казенных учреждений, в отношении которых главный администратор средств бюджета осуществляет функции и полномочия учредителя)</t>
  </si>
  <si>
    <t>Главные администраторы средств бюджета, осуществляющие функции и полномочия учредителя муниципальных казенных учреждений</t>
  </si>
  <si>
    <t>R - количество муниципальных казенных учреждений, в отношении которых главный администратор средств бюджета осуществляет функции и полномочия учредителя, разместивших показатели бюджетной сметы на отчетный финансовый год и на плановый период на официальном сайте Российской Федерации для размещения информации о муниципальных (муниципальных) учреждениях (www.bus.gov.ru), единиц;</t>
  </si>
  <si>
    <t>U - общее количество муниципальных казенных учреждений, в отношении которых главный администратор средств бюджета осуществляет функции и полномочия учредителя, единиц</t>
  </si>
  <si>
    <t>Доля муниципальных казенных, бюджетных и автономных учреждений, разместивших на официальном сайте Российской Федерации для размещения информации о муниципальных (муниципальных) учреждениях (www.bus.gov.ru) отчеты о результатах деятельности и об использовании закрепленного за ними муниципального имущества за отчетный финансовый год (в процентах от общего количества муниципальных казенных, бюджетных и автономных учреждений, в отношении которых главный администратор средств бюджета осуществляет функции и полномочия учредителя)</t>
  </si>
  <si>
    <t>R - количество муниципальных казенных, бюджетных и автономных учреждений, в отношении которых главный администратор средств бюджета осуществляет функции и полномочия учредителя, разместивших отчеты о результатах деятельности и об использовании закрепленного за ними муниципального имущества за отчетный финансовый год на официальном сайте Российской Федерации для размещения информации о муниципальных (муниципальных) учреждениях (www.bus.gov.ru), единиц;</t>
  </si>
  <si>
    <t>U - общее количество муниципальных казенных, бюджетных и автономных учреждений, в отношении которых главный администратор средств бюджета осуществляет функции и полномочия учредителя, единиц</t>
  </si>
  <si>
    <t>Доля муниципальных казенных, бюджетных и автономных учреждений, разместивших на официальном сайте Российской Федерации для размещения информации о муниципальных (муниципальных) учреждениях (www.bus.gov.ru) баланс учреждения (форма 0503130 - для казенных учреждений; форма 0503730 - для бюджетных и автономных учреждений) за отчетный финансовый год (в процентах от общего количества муниципальных казенных, бюджетных и автономных учреждений, в отношении которых главный администратор средств бюджета осуществляет функции и полномочия учредителя)</t>
  </si>
  <si>
    <t>R - количество муниципальных казенных, бюджетных и автономных учреждений, в отношении которых главный администратор средств бюджета осуществляет функции и полномочия учредителя, разместивших баланс учреждения (форма 0503130 - для казенных учреждений; форма 0503730 - для бюджетных и автономных учреждений) за отчетный финансовый год на официальном сайте Российской Федерации для размещения информации о муниципальных (муниципальных) учреждениях (www.bus.gov.ru), единиц;</t>
  </si>
  <si>
    <t>Нарушения выявлены</t>
  </si>
  <si>
    <t xml:space="preserve"> случае отсутствия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муниципального округа, в отчетном финансовом году - 3; в случае наличия направленных Управление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Управление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муниципального округа, в отчетном финансовом году - 0</t>
  </si>
  <si>
    <t>Формула расчета показателя</t>
  </si>
  <si>
    <t>Среднее количество изменений в сводную бюджетную роспись (за исключением изменений, связанных с внесением изменений в решение о бюджете, поступлением и распределением межбюджетных трансфертов из федерального бюджета, других бюджетов бюджетной системы РФ, безвозмездных поступлений от физических и юридических лиц, имеющих целевое назначение)</t>
  </si>
  <si>
    <t>Все главные администраторы средств бюджета**</t>
  </si>
  <si>
    <t>P = K / (N + 1),</t>
  </si>
  <si>
    <t>K - количество уведомлений об изменении сводной бюджетной росписи главного администратора средств бюджета (за исключением изменений, связанных с внесением изменений в закон о бюджете, поступлением и распределением межбюджетных трансфертов из федерального бюджета, других бюджетов бюджетной системы РФ, безвозмездных поступлений от физических и юридических лиц, имеющих целевое назначение) с начала года до конца отчетного квартала нарастающим итогом, единиц;</t>
  </si>
  <si>
    <t>N - количество государственных учреждений, для которых главный администратор средств бюджета осуществляет функции и полномочия учредителя</t>
  </si>
  <si>
    <t>Не более:</t>
  </si>
  <si>
    <t>4 изменений в I квартале (8 - по итогам II квартала, 12 - по итогам III квартала, нарастающим итогом) в среднем на 1 подведомственное учреждение и главного администратора средств бюджета</t>
  </si>
  <si>
    <t>5 изменений в I квартале (10 - по итогам II квартала, 15 - по итогам III квартала, нарастающим итогом) в среднем на 1 подведомственное учреждение и главного администратора средств бюджета</t>
  </si>
  <si>
    <t>6 изменений в I квартале (12 - по итогам II квартала, 18 - по итогам III квартала, нарастающим итогом) в среднем на 1 подведомственное учреждение и главного администратора средств бюджета</t>
  </si>
  <si>
    <t>Более:</t>
  </si>
  <si>
    <t>Эффективность управления главным администратором средств бюджета просроченной кредиторской задолженностью, на конец отчетного квартала. (Показатель рассчитывается за исключением оперативного мониторинга на 1 апреля)</t>
  </si>
  <si>
    <t>З - просроченная кредиторская задолженность главного администратора средств бюджета по состоянию на конец отчетного квартала, тыс. рублей;</t>
  </si>
  <si>
    <t>К - кассовое исполнение расходов главного администратора средств бюджета в отчетном финансовом году по состоянию на конец отчетного квартала, тыс. рублей</t>
  </si>
  <si>
    <t>Эффективность управления главным администратором средств бюджета просроченной кредиторской задолженностью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образовавшейся за счет субсидий на финансовое обеспечение выполнения муниципального задания, субсидий на иные цели, субсидий на осуществление капитальных вложений, на конец отчетного квартала. (Показатель рассчитывается за исключением оперативного мониторинга на 1 апреля)</t>
  </si>
  <si>
    <t>З - просроченная кредиторская задолженность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по состоянию на конец отчетного квартала, тыс. рублей;</t>
  </si>
  <si>
    <t>Своевременность представления бюджетной и бухгалтерской отчетности в Управление финансов</t>
  </si>
  <si>
    <t>Количество дней отклонения от сроков представления бюджетной и бухгалтерской отчетности за отчетный период в Управление финансов</t>
  </si>
  <si>
    <t>Качество бюджетной и бухгалтерской отчетности, представляемой главным администратором средств бюджета в Управление финансов</t>
  </si>
  <si>
    <t>Качество представленной бюджетной и бухгалтерской отчетности за отчетный период определяется по количеству фактов выявленных нарушений соответствия требованиям, установленным МОУ ФК к составлению и представлению бюджетной (бухгалтерской) отчетности.</t>
  </si>
  <si>
    <t>Основание - протокол контроля МОУ ФК</t>
  </si>
  <si>
    <t>Полнота отражения информации о начислениях в Государственной информационной системе о государственных и муниципальных платежах (далее - ГИС ГМП)</t>
  </si>
  <si>
    <t>Главные администраторы средств бюджета, являющиеся главными администраторами доходов</t>
  </si>
  <si>
    <t>Р = N / F x 100%,</t>
  </si>
  <si>
    <t>Отсутствие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муниципального округа, в отчетном квартале</t>
  </si>
  <si>
    <t>В случае отсутствия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в отчетном квартале - 3; в случае наличия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муниципального округа, в отчетном квартале - 0</t>
  </si>
  <si>
    <t>присвоено баллов</t>
  </si>
  <si>
    <t>мак кол баллов</t>
  </si>
  <si>
    <t>Отчет об итогах годового мониторинга финансового менеджмента, осуществляемого главными распорядителями средств бюджета муниципального образования "Якшур-Бодьинский район"</t>
  </si>
  <si>
    <t>Место в рейтинге</t>
  </si>
  <si>
    <t>Код ГРБС</t>
  </si>
  <si>
    <t>Наименование главного распорядителя средств бюджета муниципального образования "Якшур-Бодьинский район"</t>
  </si>
  <si>
    <t>Итоговая оценка качества финансового менеджмента ГРБС Ei (%)</t>
  </si>
  <si>
    <t>Уровень качества финансового менеджмента ГРБС</t>
  </si>
  <si>
    <r>
      <t>Показатель</t>
    </r>
    <r>
      <rPr>
        <b/>
        <sz val="8"/>
        <color theme="1"/>
        <rFont val="Calibri"/>
        <family val="2"/>
        <charset val="204"/>
        <scheme val="minor"/>
      </rPr>
      <t xml:space="preserve"> 1 </t>
    </r>
    <r>
      <rPr>
        <sz val="8"/>
        <color theme="1"/>
        <rFont val="Calibri"/>
        <family val="2"/>
        <charset val="204"/>
        <scheme val="minor"/>
      </rPr>
      <t xml:space="preserve">"Качество бюджетного планирования </t>
    </r>
  </si>
  <si>
    <r>
      <t>Показатель</t>
    </r>
    <r>
      <rPr>
        <b/>
        <sz val="8"/>
        <color theme="1"/>
        <rFont val="Calibri"/>
        <family val="2"/>
        <charset val="204"/>
        <scheme val="minor"/>
      </rPr>
      <t xml:space="preserve"> 2 </t>
    </r>
    <r>
      <rPr>
        <sz val="8"/>
        <color theme="1"/>
        <rFont val="Calibri"/>
        <family val="2"/>
        <charset val="204"/>
        <scheme val="minor"/>
      </rPr>
      <t>"Качество исполнения бюджета</t>
    </r>
  </si>
  <si>
    <r>
      <t>Показатель 3</t>
    </r>
    <r>
      <rPr>
        <b/>
        <sz val="8"/>
        <color theme="1"/>
        <rFont val="Calibri"/>
        <family val="2"/>
        <charset val="204"/>
        <scheme val="minor"/>
      </rPr>
      <t xml:space="preserve"> </t>
    </r>
    <r>
      <rPr>
        <sz val="8"/>
        <color theme="1"/>
        <rFont val="Calibri"/>
        <family val="2"/>
        <charset val="204"/>
        <scheme val="minor"/>
      </rPr>
      <t>"Организация ведения бюджетно (бухгалтерского) учета и составление бюджетной (бухгалтерской) отчетности</t>
    </r>
  </si>
  <si>
    <r>
      <t>Показатель 4</t>
    </r>
    <r>
      <rPr>
        <b/>
        <sz val="8"/>
        <color theme="1"/>
        <rFont val="Calibri"/>
        <family val="2"/>
        <charset val="204"/>
        <scheme val="minor"/>
      </rPr>
      <t xml:space="preserve"> </t>
    </r>
    <r>
      <rPr>
        <sz val="8"/>
        <color theme="1"/>
        <rFont val="Calibri"/>
        <family val="2"/>
        <charset val="204"/>
        <scheme val="minor"/>
      </rPr>
      <t>Качество организации и осуществления финансового контроля</t>
    </r>
  </si>
  <si>
    <t>Показатель 5 Качество оказания муниципальных услуг</t>
  </si>
  <si>
    <r>
      <t>Показатель 6</t>
    </r>
    <r>
      <rPr>
        <b/>
        <sz val="8"/>
        <color theme="1"/>
        <rFont val="Calibri"/>
        <family val="2"/>
        <charset val="204"/>
        <scheme val="minor"/>
      </rPr>
      <t xml:space="preserve"> </t>
    </r>
    <r>
      <rPr>
        <sz val="8"/>
        <color theme="1"/>
        <rFont val="Calibri"/>
        <family val="2"/>
        <charset val="204"/>
        <scheme val="minor"/>
      </rPr>
      <t>"Обеспечение публичности и открытости информации о деятельности главного распорядителя в сфере управления муниципальными финансами"</t>
    </r>
  </si>
  <si>
    <t>макс количество баллов</t>
  </si>
  <si>
    <t>Коэффицент уровя сложности финансовой деятельности</t>
  </si>
  <si>
    <t>К1</t>
  </si>
  <si>
    <t>К2</t>
  </si>
  <si>
    <t>К3</t>
  </si>
  <si>
    <t>К4</t>
  </si>
  <si>
    <t>Кус</t>
  </si>
  <si>
    <t>Фактическое количество баллов</t>
  </si>
  <si>
    <t>Максимальное количество баллов</t>
  </si>
  <si>
    <t>удовлетворительный</t>
  </si>
  <si>
    <t>высокий</t>
  </si>
  <si>
    <t>Средний уровень качества финансового менеджмента, осуществляемого ГРБС муниципального образования "Якшур-Бодьинский район"</t>
  </si>
  <si>
    <t>Контрольно-счетный орган муниципального образования "Муниципальный округ Якшур-Бодьинский район Удмуртской Республики"</t>
  </si>
  <si>
    <t>Администрация муниципального образования "Муниципальный округ Якшур-Бодьинский район Удмуртской Республики"</t>
  </si>
  <si>
    <t>Совет депутатов муниципального образования "Муниципальный округ Якшур-Бодьинский район Удмуртской Республики"</t>
  </si>
  <si>
    <t>Управление народного образования Администрации муниципального образования "Муниципальный округ Якшур-Бодьинский район Удмуртской Республики"</t>
  </si>
  <si>
    <t>Управление финансов Администрации муниципального образования "Муниципальный округ Якшур-Бодьинский район Удмуртской Республики"</t>
  </si>
  <si>
    <t>за 2024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</si>
</sst>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sz val="10"/>
      <color theme="1"/>
      <name val="Times New Roman"/>
      <family val="1"/>
      <charset val="204"/>
    </font>
    <font>
      <vertAlign val="subscript"/>
      <sz val="10"/>
      <color theme="1"/>
      <name val="Times New Roman"/>
      <family val="1"/>
      <charset val="204"/>
    </font>
    <font>
      <sz val="10"/>
      <color rgb="FF0000FF"/>
      <name val="Times New Roman"/>
      <family val="1"/>
      <charset val="204"/>
    </font>
    <font>
      <u/>
      <sz val="11"/>
      <color theme="10"/>
      <name val="Calibri"/>
      <family val="2"/>
      <charset val="204"/>
      <scheme val="minor"/>
    </font>
    <font>
      <sz val="8"/>
      <color theme="1"/>
      <name val="Calibri"/>
      <family val="2"/>
      <charset val="204"/>
      <scheme val="minor"/>
    </font>
    <font>
      <b/>
      <sz val="8"/>
      <color theme="1"/>
      <name val="Calibri"/>
      <family val="2"/>
      <charset val="204"/>
      <scheme val="minor"/>
    </font>
  </fonts>
  <fills count="3">
    <fill>
      <patternFill patternType="none"/>
    </fill>
    <fill>
      <patternFill patternType="gray125"/>
    </fill>
    <fill>
      <patternFill patternType="solid">
        <fgColor theme="0"/>
        <bgColor indexed="64"/>
      </patternFill>
    </fill>
  </fills>
  <borders count="2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2">
    <xf numFmtId="0" fontId="0" fillId="0" borderId="0"/>
    <xf numFmtId="0" fontId="4" fillId="0" borderId="0" applyNumberFormat="0" applyFill="0" applyBorder="0" applyAlignment="0" applyProtection="0"/>
  </cellStyleXfs>
  <cellXfs count="99">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vertical="center" wrapText="1"/>
    </xf>
    <xf numFmtId="0" fontId="1" fillId="0" borderId="4" xfId="0" applyFont="1" applyBorder="1" applyAlignment="1">
      <alignment vertical="center" wrapText="1"/>
    </xf>
    <xf numFmtId="0" fontId="1" fillId="0" borderId="6" xfId="0" applyFont="1" applyBorder="1" applyAlignment="1">
      <alignment horizontal="center" vertical="center" wrapText="1"/>
    </xf>
    <xf numFmtId="0" fontId="1" fillId="0" borderId="7" xfId="0" applyFont="1" applyBorder="1" applyAlignment="1">
      <alignment vertical="center" wrapText="1"/>
    </xf>
    <xf numFmtId="0" fontId="1" fillId="0" borderId="11" xfId="0" applyFont="1" applyBorder="1" applyAlignment="1">
      <alignment vertical="center" wrapText="1"/>
    </xf>
    <xf numFmtId="0" fontId="1" fillId="0" borderId="8" xfId="0" applyFont="1" applyBorder="1" applyAlignment="1">
      <alignment vertical="center" wrapText="1"/>
    </xf>
    <xf numFmtId="0" fontId="1" fillId="0" borderId="14" xfId="0" applyFont="1" applyBorder="1" applyAlignment="1">
      <alignment vertical="center" wrapText="1"/>
    </xf>
    <xf numFmtId="0" fontId="1" fillId="0" borderId="1" xfId="0" applyFont="1" applyBorder="1" applyAlignment="1">
      <alignment vertical="center" wrapText="1"/>
    </xf>
    <xf numFmtId="0" fontId="1" fillId="0" borderId="10" xfId="0" applyFont="1" applyBorder="1" applyAlignment="1">
      <alignment vertical="center" wrapText="1"/>
    </xf>
    <xf numFmtId="0" fontId="1" fillId="0" borderId="17" xfId="0" applyFont="1" applyBorder="1" applyAlignment="1">
      <alignment vertical="center" wrapText="1"/>
    </xf>
    <xf numFmtId="0" fontId="4" fillId="0" borderId="11" xfId="1" applyBorder="1" applyAlignment="1">
      <alignment horizontal="justify" vertical="center" wrapText="1"/>
    </xf>
    <xf numFmtId="0" fontId="1" fillId="0" borderId="11" xfId="0" applyFont="1" applyBorder="1" applyAlignment="1">
      <alignment horizontal="justify" vertical="center" wrapText="1"/>
    </xf>
    <xf numFmtId="0" fontId="1" fillId="0" borderId="0" xfId="0" applyFont="1" applyBorder="1" applyAlignment="1">
      <alignment horizontal="justify" vertical="center" wrapText="1"/>
    </xf>
    <xf numFmtId="0" fontId="1" fillId="0" borderId="0" xfId="0" applyFont="1" applyBorder="1" applyAlignment="1">
      <alignment vertical="center" wrapText="1"/>
    </xf>
    <xf numFmtId="0" fontId="1" fillId="0" borderId="18" xfId="0" applyFont="1" applyBorder="1" applyAlignment="1">
      <alignment vertical="center" wrapText="1"/>
    </xf>
    <xf numFmtId="0" fontId="1" fillId="0" borderId="8"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9" xfId="0" applyFont="1" applyBorder="1" applyAlignment="1">
      <alignment vertical="center" wrapText="1"/>
    </xf>
    <xf numFmtId="0" fontId="1" fillId="0" borderId="13" xfId="0" applyFont="1" applyBorder="1" applyAlignment="1">
      <alignment vertical="center" wrapText="1"/>
    </xf>
    <xf numFmtId="0" fontId="0" fillId="0" borderId="4" xfId="0" applyBorder="1" applyAlignment="1">
      <alignment vertical="top" wrapText="1"/>
    </xf>
    <xf numFmtId="0" fontId="4" fillId="0" borderId="6" xfId="1" applyBorder="1" applyAlignment="1">
      <alignment vertical="center" wrapText="1"/>
    </xf>
    <xf numFmtId="9" fontId="1" fillId="0" borderId="4" xfId="0" applyNumberFormat="1" applyFont="1" applyBorder="1" applyAlignment="1">
      <alignment vertical="center" wrapText="1"/>
    </xf>
    <xf numFmtId="0" fontId="0" fillId="0" borderId="6" xfId="0" applyBorder="1" applyAlignment="1">
      <alignment vertical="top" wrapText="1"/>
    </xf>
    <xf numFmtId="0" fontId="1" fillId="0" borderId="2" xfId="0" applyFont="1" applyBorder="1" applyAlignment="1">
      <alignment vertical="center" wrapText="1"/>
    </xf>
    <xf numFmtId="0" fontId="0" fillId="0" borderId="0" xfId="0" applyAlignment="1">
      <alignment horizontal="center" vertical="center"/>
    </xf>
    <xf numFmtId="0" fontId="0" fillId="0" borderId="0" xfId="0" applyAlignment="1">
      <alignment horizontal="left" vertical="center"/>
    </xf>
    <xf numFmtId="0" fontId="1" fillId="0" borderId="0" xfId="0" applyFont="1" applyFill="1" applyBorder="1" applyAlignment="1">
      <alignment vertical="center" wrapText="1"/>
    </xf>
    <xf numFmtId="2" fontId="0" fillId="0" borderId="0" xfId="0" applyNumberFormat="1"/>
    <xf numFmtId="0" fontId="0" fillId="0" borderId="8" xfId="0" applyBorder="1" applyAlignment="1">
      <alignment horizontal="center" vertical="center"/>
    </xf>
    <xf numFmtId="0" fontId="0" fillId="0" borderId="8" xfId="0" applyBorder="1" applyAlignment="1">
      <alignment horizontal="center" vertical="center" wrapText="1"/>
    </xf>
    <xf numFmtId="0" fontId="5" fillId="0" borderId="8" xfId="0" applyFont="1" applyBorder="1" applyAlignment="1">
      <alignment horizontal="center" vertical="center" wrapText="1"/>
    </xf>
    <xf numFmtId="2" fontId="0" fillId="0" borderId="8" xfId="0" applyNumberFormat="1" applyBorder="1" applyAlignment="1">
      <alignment horizontal="center" vertical="center"/>
    </xf>
    <xf numFmtId="0" fontId="0" fillId="0" borderId="8" xfId="0" applyBorder="1" applyAlignment="1">
      <alignment horizontal="center" vertical="center" wrapText="1"/>
    </xf>
    <xf numFmtId="0" fontId="0" fillId="0" borderId="8" xfId="0" applyBorder="1" applyAlignment="1">
      <alignment horizontal="center" vertical="center"/>
    </xf>
    <xf numFmtId="2" fontId="0" fillId="0" borderId="8" xfId="0" applyNumberFormat="1" applyBorder="1" applyAlignment="1">
      <alignment horizontal="center" vertical="center"/>
    </xf>
    <xf numFmtId="0" fontId="0" fillId="0" borderId="8" xfId="0" applyBorder="1" applyAlignment="1">
      <alignment horizontal="center" vertical="center"/>
    </xf>
    <xf numFmtId="0" fontId="0" fillId="0" borderId="0" xfId="0" applyAlignment="1">
      <alignment vertical="center"/>
    </xf>
    <xf numFmtId="0" fontId="0" fillId="0" borderId="8" xfId="0" applyBorder="1" applyAlignment="1">
      <alignment horizontal="center" vertical="center"/>
    </xf>
    <xf numFmtId="0" fontId="1" fillId="0" borderId="7"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 xfId="0" applyFont="1" applyBorder="1" applyAlignment="1">
      <alignment horizontal="center"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0" fontId="1" fillId="0" borderId="10" xfId="0" applyFont="1" applyBorder="1" applyAlignment="1">
      <alignment vertical="center" wrapText="1"/>
    </xf>
    <xf numFmtId="0" fontId="1" fillId="0" borderId="1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1" fillId="0" borderId="7"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3" xfId="0" applyFont="1" applyBorder="1" applyAlignment="1">
      <alignment horizontal="justify" vertical="center" wrapText="1"/>
    </xf>
    <xf numFmtId="0" fontId="4" fillId="0" borderId="12" xfId="1" applyBorder="1" applyAlignment="1">
      <alignment horizontal="justify" vertical="center" wrapText="1"/>
    </xf>
    <xf numFmtId="0" fontId="4" fillId="0" borderId="6" xfId="1" applyBorder="1" applyAlignment="1">
      <alignment horizontal="justify" vertical="center" wrapText="1"/>
    </xf>
    <xf numFmtId="0" fontId="4" fillId="0" borderId="4" xfId="1" applyBorder="1" applyAlignment="1">
      <alignment horizontal="justify"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2" xfId="0" applyFont="1" applyBorder="1" applyAlignment="1">
      <alignment vertical="center" wrapText="1"/>
    </xf>
    <xf numFmtId="0" fontId="1" fillId="0" borderId="6" xfId="0" applyFont="1" applyBorder="1" applyAlignment="1">
      <alignment vertical="center" wrapText="1"/>
    </xf>
    <xf numFmtId="0" fontId="1" fillId="0" borderId="4" xfId="0" applyFont="1" applyBorder="1" applyAlignment="1">
      <alignment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9" fontId="1" fillId="0" borderId="7" xfId="0" applyNumberFormat="1" applyFont="1" applyBorder="1" applyAlignment="1">
      <alignment vertical="center" wrapText="1"/>
    </xf>
    <xf numFmtId="9" fontId="1" fillId="0" borderId="3" xfId="0" applyNumberFormat="1" applyFont="1" applyBorder="1" applyAlignment="1">
      <alignment vertical="center" wrapText="1"/>
    </xf>
    <xf numFmtId="0" fontId="1" fillId="0" borderId="7" xfId="0" applyFont="1" applyBorder="1" applyAlignment="1">
      <alignment vertical="center" wrapText="1"/>
    </xf>
    <xf numFmtId="0" fontId="1" fillId="0" borderId="3" xfId="0" applyFont="1" applyBorder="1" applyAlignment="1">
      <alignmen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vertical="center" wrapText="1"/>
    </xf>
    <xf numFmtId="9" fontId="1" fillId="0" borderId="5" xfId="0" applyNumberFormat="1" applyFont="1" applyBorder="1" applyAlignment="1">
      <alignment vertical="center"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4" fillId="0" borderId="7" xfId="1" applyBorder="1" applyAlignment="1">
      <alignment vertical="center" wrapText="1"/>
    </xf>
    <xf numFmtId="0" fontId="4" fillId="0" borderId="5" xfId="1" applyBorder="1" applyAlignment="1">
      <alignment vertical="center" wrapText="1"/>
    </xf>
    <xf numFmtId="0" fontId="4" fillId="0" borderId="3" xfId="1" applyBorder="1" applyAlignment="1">
      <alignment vertical="center" wrapText="1"/>
    </xf>
    <xf numFmtId="0" fontId="1" fillId="0" borderId="20" xfId="0" applyFont="1" applyBorder="1" applyAlignment="1">
      <alignment vertical="center" wrapText="1"/>
    </xf>
    <xf numFmtId="0" fontId="1" fillId="0" borderId="21" xfId="0" applyFont="1" applyBorder="1" applyAlignment="1">
      <alignment vertical="center" wrapText="1"/>
    </xf>
    <xf numFmtId="0" fontId="1" fillId="0" borderId="2" xfId="0" applyFont="1" applyBorder="1" applyAlignment="1">
      <alignment vertical="center" wrapText="1"/>
    </xf>
    <xf numFmtId="0" fontId="0" fillId="0" borderId="0" xfId="0" applyAlignment="1">
      <alignment horizontal="center"/>
    </xf>
    <xf numFmtId="0" fontId="0" fillId="0" borderId="8" xfId="0" applyBorder="1" applyAlignment="1">
      <alignment horizontal="center" vertical="center" wrapText="1"/>
    </xf>
    <xf numFmtId="0" fontId="5" fillId="0" borderId="22"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17" xfId="0" applyFont="1" applyBorder="1" applyAlignment="1">
      <alignment horizontal="center" vertical="center" wrapText="1"/>
    </xf>
    <xf numFmtId="0" fontId="0" fillId="0" borderId="0" xfId="0" applyAlignment="1">
      <alignment horizont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23" xfId="0" applyBorder="1" applyAlignment="1">
      <alignment horizontal="center" wrapText="1"/>
    </xf>
    <xf numFmtId="0" fontId="0" fillId="0" borderId="24" xfId="0" applyBorder="1" applyAlignment="1">
      <alignment horizontal="center" wrapText="1"/>
    </xf>
    <xf numFmtId="0" fontId="0" fillId="0" borderId="25" xfId="0" applyBorder="1" applyAlignment="1">
      <alignment horizontal="center" wrapText="1"/>
    </xf>
    <xf numFmtId="2" fontId="0" fillId="0" borderId="8" xfId="0" applyNumberFormat="1" applyBorder="1" applyAlignment="1">
      <alignment horizontal="center" vertical="center"/>
    </xf>
    <xf numFmtId="0" fontId="0" fillId="0" borderId="8"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E6588BF3F206CD56C7EB0A997766B05C265BC9E742B4280970B583BF654C28F2E4B8ABC8435225855630CC23158E5CE6640ECF3B03F1C7B49A464110c7m3H" TargetMode="External"/><Relationship Id="rId2" Type="http://schemas.openxmlformats.org/officeDocument/2006/relationships/hyperlink" Target="consultantplus://offline/ref=E6588BF3F206CD56C7EB0A997766B05C265BC9E742B4280970B583BF654C28F2E4B8ABC8435225855630CC23158E5CE6640ECF3B03F1C7B49A464110c7m3H" TargetMode="External"/><Relationship Id="rId1" Type="http://schemas.openxmlformats.org/officeDocument/2006/relationships/hyperlink" Target="consultantplus://offline/ref=E6588BF3F206CD56C7EB0A997766B05C265BC9E742B4280970B583BF654C28F2E4B8ABC8435225855630CC23158E5CE6640ECF3B03F1C7B49A464110c7m3H" TargetMode="External"/><Relationship Id="rId5" Type="http://schemas.openxmlformats.org/officeDocument/2006/relationships/printerSettings" Target="../printerSettings/printerSettings1.bin"/><Relationship Id="rId4" Type="http://schemas.openxmlformats.org/officeDocument/2006/relationships/hyperlink" Target="consultantplus://offline/ref=E6588BF3F206CD56C7EB0A997766B05C265BC9E742B4280970B583BF654C28F2E4B8ABC8435225855630CC23158E5CE6640ECF3B03F1C7B49A464110c7m3H"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consultantplus://offline/ref=E6588BF3F206CD56C7EB0A997766B05C265BC9E742B4280970B583BF654C28F2E4B8ABC8435225855630CC23158E5CE6640ECF3B03F1C7B49A464110c7m3H" TargetMode="External"/><Relationship Id="rId2" Type="http://schemas.openxmlformats.org/officeDocument/2006/relationships/hyperlink" Target="consultantplus://offline/ref=E6588BF3F206CD56C7EB0A997766B05C265BC9E742B4280970B583BF654C28F2E4B8ABC8435225855630CC23158E5CE6640ECF3B03F1C7B49A464110c7m3H" TargetMode="External"/><Relationship Id="rId1" Type="http://schemas.openxmlformats.org/officeDocument/2006/relationships/hyperlink" Target="consultantplus://offline/ref=E6588BF3F206CD56C7EB0A997766B05C265BC9E742B4280970B583BF654C28F2E4B8ABC8435225855630CC23158E5CE6640ECF3B03F1C7B49A464110c7m3H"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61"/>
  <sheetViews>
    <sheetView topLeftCell="A58" zoomScale="70" zoomScaleNormal="70" workbookViewId="0">
      <selection activeCell="C33" sqref="C33"/>
    </sheetView>
  </sheetViews>
  <sheetFormatPr defaultRowHeight="15" x14ac:dyDescent="0.25"/>
  <cols>
    <col min="3" max="3" width="45.140625" customWidth="1"/>
    <col min="4" max="7" width="14.5703125" customWidth="1"/>
    <col min="8" max="8" width="59.7109375" customWidth="1"/>
  </cols>
  <sheetData>
    <row r="2" spans="2:10" ht="15.75" thickBot="1" x14ac:dyDescent="0.3"/>
    <row r="3" spans="2:10" ht="102.75" thickBot="1" x14ac:dyDescent="0.3">
      <c r="B3" s="1" t="s">
        <v>0</v>
      </c>
      <c r="C3" s="2" t="s">
        <v>1</v>
      </c>
      <c r="D3" s="2" t="s">
        <v>80</v>
      </c>
      <c r="E3" s="2" t="s">
        <v>81</v>
      </c>
      <c r="F3" s="2" t="s">
        <v>82</v>
      </c>
      <c r="G3" s="2" t="s">
        <v>83</v>
      </c>
      <c r="H3" s="2" t="s">
        <v>3</v>
      </c>
      <c r="I3" s="2" t="s">
        <v>4</v>
      </c>
      <c r="J3" s="2" t="s">
        <v>5</v>
      </c>
    </row>
    <row r="4" spans="2:10" ht="15.75" thickBot="1" x14ac:dyDescent="0.3">
      <c r="B4" s="3">
        <v>1</v>
      </c>
      <c r="C4" s="4">
        <v>2</v>
      </c>
      <c r="D4" s="7">
        <v>3</v>
      </c>
      <c r="E4" s="7"/>
      <c r="F4" s="7"/>
      <c r="G4" s="7"/>
      <c r="H4" s="4">
        <v>4</v>
      </c>
      <c r="I4" s="4">
        <v>5</v>
      </c>
      <c r="J4" s="4">
        <v>6</v>
      </c>
    </row>
    <row r="5" spans="2:10" ht="63" customHeight="1" x14ac:dyDescent="0.25">
      <c r="B5" s="43">
        <v>11.8</v>
      </c>
      <c r="C5" s="5" t="s">
        <v>6</v>
      </c>
      <c r="D5" s="47"/>
      <c r="E5" s="63"/>
      <c r="F5" s="63"/>
      <c r="G5" s="63"/>
      <c r="H5" s="49" t="s">
        <v>8</v>
      </c>
      <c r="I5" s="52" t="s">
        <v>9</v>
      </c>
      <c r="J5" s="43" t="s">
        <v>8</v>
      </c>
    </row>
    <row r="6" spans="2:10" ht="15.75" thickBot="1" x14ac:dyDescent="0.3">
      <c r="B6" s="44"/>
      <c r="C6" s="6" t="s">
        <v>7</v>
      </c>
      <c r="D6" s="48"/>
      <c r="E6" s="64"/>
      <c r="F6" s="64"/>
      <c r="G6" s="64"/>
      <c r="H6" s="50"/>
      <c r="I6" s="53"/>
      <c r="J6" s="44"/>
    </row>
    <row r="7" spans="2:10" ht="93" customHeight="1" thickBot="1" x14ac:dyDescent="0.3">
      <c r="B7" s="44"/>
      <c r="C7" s="6" t="s">
        <v>10</v>
      </c>
      <c r="D7" s="13"/>
      <c r="E7" s="12"/>
      <c r="F7" s="12"/>
      <c r="G7" s="12"/>
      <c r="H7" s="50"/>
      <c r="I7" s="53"/>
      <c r="J7" s="44"/>
    </row>
    <row r="8" spans="2:10" ht="89.25" customHeight="1" thickBot="1" x14ac:dyDescent="0.3">
      <c r="B8" s="45"/>
      <c r="C8" s="6" t="s">
        <v>11</v>
      </c>
      <c r="D8" s="19"/>
      <c r="E8" s="8"/>
      <c r="F8" s="8"/>
      <c r="G8" s="8"/>
      <c r="H8" s="51"/>
      <c r="I8" s="54"/>
      <c r="J8" s="45"/>
    </row>
    <row r="9" spans="2:10" ht="155.25" customHeight="1" thickBot="1" x14ac:dyDescent="0.3">
      <c r="B9" s="43">
        <v>22.4</v>
      </c>
      <c r="C9" s="15" t="s">
        <v>12</v>
      </c>
      <c r="D9" s="10"/>
      <c r="E9" s="10"/>
      <c r="F9" s="10"/>
      <c r="G9" s="10"/>
      <c r="H9" s="55" t="s">
        <v>13</v>
      </c>
      <c r="I9" s="43" t="s">
        <v>8</v>
      </c>
      <c r="J9" s="43" t="s">
        <v>8</v>
      </c>
    </row>
    <row r="10" spans="2:10" ht="219.75" customHeight="1" thickBot="1" x14ac:dyDescent="0.3">
      <c r="B10" s="44"/>
      <c r="C10" s="15" t="s">
        <v>14</v>
      </c>
      <c r="D10" s="10"/>
      <c r="E10" s="10"/>
      <c r="F10" s="10"/>
      <c r="G10" s="10"/>
      <c r="H10" s="56"/>
      <c r="I10" s="44"/>
      <c r="J10" s="44"/>
    </row>
    <row r="11" spans="2:10" ht="192" customHeight="1" thickBot="1" x14ac:dyDescent="0.3">
      <c r="B11" s="45"/>
      <c r="C11" s="15" t="s">
        <v>15</v>
      </c>
      <c r="D11" s="10"/>
      <c r="E11" s="10"/>
      <c r="F11" s="10"/>
      <c r="G11" s="10"/>
      <c r="H11" s="57"/>
      <c r="I11" s="45"/>
      <c r="J11" s="45"/>
    </row>
    <row r="12" spans="2:10" ht="63" customHeight="1" thickBot="1" x14ac:dyDescent="0.3">
      <c r="B12" s="43">
        <v>22.11</v>
      </c>
      <c r="C12" s="16" t="s">
        <v>16</v>
      </c>
      <c r="D12" s="21" t="s">
        <v>8</v>
      </c>
      <c r="E12" s="21"/>
      <c r="F12" s="21"/>
      <c r="G12" s="21"/>
      <c r="H12" s="49" t="s">
        <v>17</v>
      </c>
      <c r="I12" s="43" t="s">
        <v>18</v>
      </c>
      <c r="J12" s="43" t="s">
        <v>19</v>
      </c>
    </row>
    <row r="13" spans="2:10" ht="75.75" customHeight="1" x14ac:dyDescent="0.25">
      <c r="B13" s="44"/>
      <c r="C13" s="17" t="s">
        <v>20</v>
      </c>
      <c r="D13" s="23"/>
      <c r="E13" s="23"/>
      <c r="F13" s="23"/>
      <c r="G13" s="22"/>
      <c r="H13" s="50"/>
      <c r="I13" s="44"/>
      <c r="J13" s="44"/>
    </row>
    <row r="14" spans="2:10" ht="58.5" customHeight="1" thickBot="1" x14ac:dyDescent="0.3">
      <c r="B14" s="44"/>
      <c r="C14" s="16" t="s">
        <v>21</v>
      </c>
      <c r="D14" s="11">
        <v>0</v>
      </c>
      <c r="E14" s="14">
        <v>0</v>
      </c>
      <c r="F14" s="11">
        <v>0</v>
      </c>
      <c r="G14" s="11">
        <v>0</v>
      </c>
      <c r="H14" s="50"/>
      <c r="I14" s="44"/>
      <c r="J14" s="44"/>
    </row>
    <row r="15" spans="2:10" ht="108" customHeight="1" x14ac:dyDescent="0.25">
      <c r="B15" s="44"/>
      <c r="C15" s="17" t="s">
        <v>22</v>
      </c>
      <c r="D15" s="46">
        <v>0</v>
      </c>
      <c r="E15" s="58">
        <v>0</v>
      </c>
      <c r="F15" s="58">
        <v>0</v>
      </c>
      <c r="G15" s="58">
        <v>0</v>
      </c>
      <c r="H15" s="50"/>
      <c r="I15" s="44"/>
      <c r="J15" s="44"/>
    </row>
    <row r="16" spans="2:10" ht="82.5" customHeight="1" thickBot="1" x14ac:dyDescent="0.3">
      <c r="B16" s="45"/>
      <c r="C16" s="16" t="s">
        <v>23</v>
      </c>
      <c r="D16" s="46"/>
      <c r="E16" s="59"/>
      <c r="F16" s="59"/>
      <c r="G16" s="59"/>
      <c r="H16" s="51"/>
      <c r="I16" s="45"/>
      <c r="J16" s="45"/>
    </row>
    <row r="17" spans="2:10" ht="64.5" customHeight="1" x14ac:dyDescent="0.25">
      <c r="B17" s="43">
        <v>55.1</v>
      </c>
      <c r="C17" s="18" t="s">
        <v>24</v>
      </c>
      <c r="D17" s="46">
        <v>1</v>
      </c>
      <c r="E17" s="58">
        <v>1</v>
      </c>
      <c r="F17" s="58">
        <v>1</v>
      </c>
      <c r="G17" s="58">
        <v>1</v>
      </c>
      <c r="H17" s="49" t="s">
        <v>8</v>
      </c>
      <c r="I17" s="43" t="s">
        <v>26</v>
      </c>
      <c r="J17" s="43" t="s">
        <v>27</v>
      </c>
    </row>
    <row r="18" spans="2:10" ht="89.25" customHeight="1" thickBot="1" x14ac:dyDescent="0.3">
      <c r="B18" s="45"/>
      <c r="C18" s="9" t="s">
        <v>25</v>
      </c>
      <c r="D18" s="46"/>
      <c r="E18" s="59"/>
      <c r="F18" s="59"/>
      <c r="G18" s="59"/>
      <c r="H18" s="51"/>
      <c r="I18" s="45"/>
      <c r="J18" s="45"/>
    </row>
    <row r="19" spans="2:10" ht="100.5" customHeight="1" x14ac:dyDescent="0.25">
      <c r="B19" s="43">
        <v>55.2</v>
      </c>
      <c r="C19" s="18" t="s">
        <v>28</v>
      </c>
      <c r="D19" s="46">
        <v>1</v>
      </c>
      <c r="E19" s="58">
        <v>0</v>
      </c>
      <c r="F19" s="58">
        <v>1</v>
      </c>
      <c r="G19" s="58">
        <v>1</v>
      </c>
      <c r="H19" s="49" t="s">
        <v>8</v>
      </c>
      <c r="I19" s="43" t="s">
        <v>30</v>
      </c>
      <c r="J19" s="43" t="s">
        <v>31</v>
      </c>
    </row>
    <row r="20" spans="2:10" ht="120.75" customHeight="1" thickBot="1" x14ac:dyDescent="0.3">
      <c r="B20" s="45"/>
      <c r="C20" s="9" t="s">
        <v>29</v>
      </c>
      <c r="D20" s="46"/>
      <c r="E20" s="59"/>
      <c r="F20" s="59"/>
      <c r="G20" s="59"/>
      <c r="H20" s="51"/>
      <c r="I20" s="45"/>
      <c r="J20" s="45"/>
    </row>
    <row r="21" spans="2:10" ht="124.5" customHeight="1" x14ac:dyDescent="0.25">
      <c r="B21" s="43">
        <v>55.3</v>
      </c>
      <c r="C21" s="18" t="s">
        <v>32</v>
      </c>
      <c r="D21" s="46"/>
      <c r="E21" s="58"/>
      <c r="F21" s="58"/>
      <c r="G21" s="58"/>
      <c r="H21" s="49" t="s">
        <v>34</v>
      </c>
      <c r="I21" s="43" t="s">
        <v>8</v>
      </c>
      <c r="J21" s="43" t="s">
        <v>8</v>
      </c>
    </row>
    <row r="22" spans="2:10" ht="15.75" thickBot="1" x14ac:dyDescent="0.3">
      <c r="B22" s="44"/>
      <c r="C22" s="9" t="s">
        <v>33</v>
      </c>
      <c r="D22" s="46"/>
      <c r="E22" s="59"/>
      <c r="F22" s="59"/>
      <c r="G22" s="59"/>
      <c r="H22" s="50"/>
      <c r="I22" s="44"/>
      <c r="J22" s="44"/>
    </row>
    <row r="23" spans="2:10" ht="93.75" customHeight="1" thickBot="1" x14ac:dyDescent="0.3">
      <c r="B23" s="44"/>
      <c r="C23" s="9" t="s">
        <v>35</v>
      </c>
      <c r="D23" s="10"/>
      <c r="E23" s="10"/>
      <c r="F23" s="10"/>
      <c r="G23" s="10"/>
      <c r="H23" s="50"/>
      <c r="I23" s="44"/>
      <c r="J23" s="44"/>
    </row>
    <row r="24" spans="2:10" ht="72" customHeight="1" thickBot="1" x14ac:dyDescent="0.3">
      <c r="B24" s="45"/>
      <c r="C24" s="9" t="s">
        <v>36</v>
      </c>
      <c r="D24" s="10"/>
      <c r="E24" s="10"/>
      <c r="F24" s="10"/>
      <c r="G24" s="10"/>
      <c r="H24" s="51"/>
      <c r="I24" s="45"/>
      <c r="J24" s="45"/>
    </row>
    <row r="25" spans="2:10" ht="128.25" customHeight="1" thickBot="1" x14ac:dyDescent="0.3">
      <c r="B25" s="43">
        <v>55.4</v>
      </c>
      <c r="C25" s="9" t="s">
        <v>37</v>
      </c>
      <c r="D25" s="10"/>
      <c r="E25" s="10"/>
      <c r="F25" s="10"/>
      <c r="G25" s="10"/>
      <c r="H25" s="49" t="s">
        <v>38</v>
      </c>
      <c r="I25" s="43" t="s">
        <v>8</v>
      </c>
      <c r="J25" s="43" t="s">
        <v>8</v>
      </c>
    </row>
    <row r="26" spans="2:10" ht="87.75" customHeight="1" thickBot="1" x14ac:dyDescent="0.3">
      <c r="B26" s="44"/>
      <c r="C26" s="9" t="s">
        <v>39</v>
      </c>
      <c r="D26" s="10"/>
      <c r="E26" s="10"/>
      <c r="F26" s="10"/>
      <c r="G26" s="10"/>
      <c r="H26" s="50"/>
      <c r="I26" s="44"/>
      <c r="J26" s="44"/>
    </row>
    <row r="27" spans="2:10" ht="93.75" customHeight="1" thickBot="1" x14ac:dyDescent="0.3">
      <c r="B27" s="45"/>
      <c r="C27" s="9" t="s">
        <v>40</v>
      </c>
      <c r="D27" s="10"/>
      <c r="E27" s="10"/>
      <c r="F27" s="10"/>
      <c r="G27" s="10"/>
      <c r="H27" s="51"/>
      <c r="I27" s="45"/>
      <c r="J27" s="45"/>
    </row>
    <row r="28" spans="2:10" ht="129" customHeight="1" thickBot="1" x14ac:dyDescent="0.3">
      <c r="B28" s="43">
        <v>55.5</v>
      </c>
      <c r="C28" s="9" t="s">
        <v>41</v>
      </c>
      <c r="D28" s="10"/>
      <c r="E28" s="10"/>
      <c r="F28" s="10"/>
      <c r="G28" s="10"/>
      <c r="H28" s="49" t="s">
        <v>42</v>
      </c>
      <c r="I28" s="43" t="s">
        <v>8</v>
      </c>
      <c r="J28" s="43" t="s">
        <v>8</v>
      </c>
    </row>
    <row r="29" spans="2:10" ht="138.75" customHeight="1" thickBot="1" x14ac:dyDescent="0.3">
      <c r="B29" s="44"/>
      <c r="C29" s="9" t="s">
        <v>43</v>
      </c>
      <c r="D29" s="10"/>
      <c r="E29" s="10"/>
      <c r="F29" s="10"/>
      <c r="G29" s="10"/>
      <c r="H29" s="50"/>
      <c r="I29" s="44"/>
      <c r="J29" s="44"/>
    </row>
    <row r="30" spans="2:10" ht="100.5" customHeight="1" thickBot="1" x14ac:dyDescent="0.3">
      <c r="B30" s="45"/>
      <c r="C30" s="9" t="s">
        <v>44</v>
      </c>
      <c r="D30" s="10"/>
      <c r="E30" s="10"/>
      <c r="F30" s="10"/>
      <c r="G30" s="10"/>
      <c r="H30" s="51"/>
      <c r="I30" s="45"/>
      <c r="J30" s="45"/>
    </row>
    <row r="31" spans="2:10" ht="96" customHeight="1" thickBot="1" x14ac:dyDescent="0.3">
      <c r="B31" s="43">
        <v>55.6</v>
      </c>
      <c r="C31" s="9" t="s">
        <v>45</v>
      </c>
      <c r="D31" s="20" t="s">
        <v>8</v>
      </c>
      <c r="E31" s="20"/>
      <c r="F31" s="20"/>
      <c r="G31" s="20"/>
      <c r="H31" s="49" t="s">
        <v>46</v>
      </c>
      <c r="I31" s="43" t="s">
        <v>8</v>
      </c>
      <c r="J31" s="43" t="s">
        <v>8</v>
      </c>
    </row>
    <row r="32" spans="2:10" ht="113.25" customHeight="1" thickBot="1" x14ac:dyDescent="0.3">
      <c r="B32" s="45"/>
      <c r="C32" s="9" t="s">
        <v>47</v>
      </c>
      <c r="D32" s="10"/>
      <c r="E32" s="10"/>
      <c r="F32" s="10"/>
      <c r="G32" s="10"/>
      <c r="H32" s="51"/>
      <c r="I32" s="45"/>
      <c r="J32" s="45"/>
    </row>
    <row r="33" spans="2:10" ht="78.75" customHeight="1" thickBot="1" x14ac:dyDescent="0.3">
      <c r="B33" s="43">
        <v>55.7</v>
      </c>
      <c r="C33" s="9" t="s">
        <v>48</v>
      </c>
      <c r="D33" s="10"/>
      <c r="E33" s="10"/>
      <c r="F33" s="10"/>
      <c r="G33" s="10"/>
      <c r="H33" s="49" t="s">
        <v>8</v>
      </c>
      <c r="I33" s="43" t="s">
        <v>49</v>
      </c>
      <c r="J33" s="43" t="s">
        <v>50</v>
      </c>
    </row>
    <row r="34" spans="2:10" ht="120" customHeight="1" thickBot="1" x14ac:dyDescent="0.3">
      <c r="B34" s="44"/>
      <c r="C34" s="9" t="s">
        <v>51</v>
      </c>
      <c r="D34" s="10"/>
      <c r="E34" s="10"/>
      <c r="F34" s="10"/>
      <c r="G34" s="10"/>
      <c r="H34" s="50"/>
      <c r="I34" s="44"/>
      <c r="J34" s="44"/>
    </row>
    <row r="35" spans="2:10" ht="62.25" customHeight="1" thickBot="1" x14ac:dyDescent="0.3">
      <c r="B35" s="45"/>
      <c r="C35" s="9" t="s">
        <v>52</v>
      </c>
      <c r="D35" s="10"/>
      <c r="E35" s="10"/>
      <c r="F35" s="10"/>
      <c r="G35" s="10"/>
      <c r="H35" s="51"/>
      <c r="I35" s="45"/>
      <c r="J35" s="45"/>
    </row>
    <row r="36" spans="2:10" ht="186" customHeight="1" x14ac:dyDescent="0.25">
      <c r="B36" s="43">
        <v>55.8</v>
      </c>
      <c r="C36" s="18" t="s">
        <v>53</v>
      </c>
      <c r="D36" s="46"/>
      <c r="E36" s="58"/>
      <c r="F36" s="58"/>
      <c r="G36" s="58"/>
      <c r="H36" s="60" t="s">
        <v>54</v>
      </c>
      <c r="I36" s="43" t="s">
        <v>8</v>
      </c>
      <c r="J36" s="43" t="s">
        <v>8</v>
      </c>
    </row>
    <row r="37" spans="2:10" ht="15.75" thickBot="1" x14ac:dyDescent="0.3">
      <c r="B37" s="44"/>
      <c r="C37" s="9" t="s">
        <v>33</v>
      </c>
      <c r="D37" s="46"/>
      <c r="E37" s="59"/>
      <c r="F37" s="59"/>
      <c r="G37" s="59"/>
      <c r="H37" s="61"/>
      <c r="I37" s="44"/>
      <c r="J37" s="44"/>
    </row>
    <row r="38" spans="2:10" ht="197.25" customHeight="1" thickBot="1" x14ac:dyDescent="0.3">
      <c r="B38" s="44"/>
      <c r="C38" s="9" t="s">
        <v>55</v>
      </c>
      <c r="D38" s="10"/>
      <c r="E38" s="10"/>
      <c r="F38" s="10"/>
      <c r="G38" s="10"/>
      <c r="H38" s="61"/>
      <c r="I38" s="44"/>
      <c r="J38" s="44"/>
    </row>
    <row r="39" spans="2:10" ht="72" customHeight="1" thickBot="1" x14ac:dyDescent="0.3">
      <c r="B39" s="45"/>
      <c r="C39" s="9" t="s">
        <v>56</v>
      </c>
      <c r="D39" s="10"/>
      <c r="E39" s="10"/>
      <c r="F39" s="10"/>
      <c r="G39" s="10"/>
      <c r="H39" s="62"/>
      <c r="I39" s="45"/>
      <c r="J39" s="45"/>
    </row>
    <row r="40" spans="2:10" ht="183.75" customHeight="1" x14ac:dyDescent="0.25">
      <c r="B40" s="43">
        <v>55.9</v>
      </c>
      <c r="C40" s="18" t="s">
        <v>57</v>
      </c>
      <c r="D40" s="46"/>
      <c r="E40" s="58"/>
      <c r="F40" s="58"/>
      <c r="G40" s="58"/>
      <c r="H40" s="60" t="s">
        <v>58</v>
      </c>
      <c r="I40" s="43" t="s">
        <v>8</v>
      </c>
      <c r="J40" s="43" t="s">
        <v>8</v>
      </c>
    </row>
    <row r="41" spans="2:10" ht="15.75" thickBot="1" x14ac:dyDescent="0.3">
      <c r="B41" s="44"/>
      <c r="C41" s="9" t="s">
        <v>33</v>
      </c>
      <c r="D41" s="46"/>
      <c r="E41" s="59"/>
      <c r="F41" s="59"/>
      <c r="G41" s="59"/>
      <c r="H41" s="61"/>
      <c r="I41" s="44"/>
      <c r="J41" s="44"/>
    </row>
    <row r="42" spans="2:10" ht="192.75" customHeight="1" thickBot="1" x14ac:dyDescent="0.3">
      <c r="B42" s="44"/>
      <c r="C42" s="9" t="s">
        <v>59</v>
      </c>
      <c r="D42" s="10"/>
      <c r="E42" s="10"/>
      <c r="F42" s="10"/>
      <c r="G42" s="10"/>
      <c r="H42" s="61"/>
      <c r="I42" s="44"/>
      <c r="J42" s="44"/>
    </row>
    <row r="43" spans="2:10" ht="78" customHeight="1" thickBot="1" x14ac:dyDescent="0.3">
      <c r="B43" s="45"/>
      <c r="C43" s="9" t="s">
        <v>56</v>
      </c>
      <c r="D43" s="10"/>
      <c r="E43" s="10"/>
      <c r="F43" s="10"/>
      <c r="G43" s="10"/>
      <c r="H43" s="62"/>
      <c r="I43" s="45"/>
      <c r="J43" s="45"/>
    </row>
    <row r="44" spans="2:10" ht="60" customHeight="1" thickBot="1" x14ac:dyDescent="0.3">
      <c r="B44" s="43">
        <v>66.099999999999994</v>
      </c>
      <c r="C44" s="9" t="s">
        <v>60</v>
      </c>
      <c r="D44" s="20" t="s">
        <v>8</v>
      </c>
      <c r="E44" s="20"/>
      <c r="F44" s="20"/>
      <c r="G44" s="20"/>
      <c r="H44" s="49" t="s">
        <v>8</v>
      </c>
      <c r="I44" s="43" t="s">
        <v>61</v>
      </c>
      <c r="J44" s="43" t="s">
        <v>62</v>
      </c>
    </row>
    <row r="45" spans="2:10" ht="89.25" customHeight="1" thickBot="1" x14ac:dyDescent="0.3">
      <c r="B45" s="44"/>
      <c r="C45" s="9" t="s">
        <v>63</v>
      </c>
      <c r="D45" s="10"/>
      <c r="E45" s="10"/>
      <c r="F45" s="10"/>
      <c r="G45" s="10"/>
      <c r="H45" s="50"/>
      <c r="I45" s="44"/>
      <c r="J45" s="44"/>
    </row>
    <row r="46" spans="2:10" ht="75" customHeight="1" thickBot="1" x14ac:dyDescent="0.3">
      <c r="B46" s="45"/>
      <c r="C46" s="9" t="s">
        <v>64</v>
      </c>
      <c r="D46" s="10"/>
      <c r="E46" s="10"/>
      <c r="F46" s="10"/>
      <c r="G46" s="10"/>
      <c r="H46" s="51"/>
      <c r="I46" s="45"/>
      <c r="J46" s="45"/>
    </row>
    <row r="47" spans="2:10" ht="147" customHeight="1" thickBot="1" x14ac:dyDescent="0.3">
      <c r="B47" s="43">
        <v>66.3</v>
      </c>
      <c r="C47" s="9" t="s">
        <v>65</v>
      </c>
      <c r="D47" s="10"/>
      <c r="E47" s="10"/>
      <c r="F47" s="10"/>
      <c r="G47" s="10"/>
      <c r="H47" s="60" t="s">
        <v>66</v>
      </c>
      <c r="I47" s="43" t="s">
        <v>8</v>
      </c>
      <c r="J47" s="43" t="s">
        <v>8</v>
      </c>
    </row>
    <row r="48" spans="2:10" ht="132.75" customHeight="1" thickBot="1" x14ac:dyDescent="0.3">
      <c r="B48" s="44"/>
      <c r="C48" s="9" t="s">
        <v>67</v>
      </c>
      <c r="D48" s="10"/>
      <c r="E48" s="10"/>
      <c r="F48" s="10"/>
      <c r="G48" s="10"/>
      <c r="H48" s="61"/>
      <c r="I48" s="44"/>
      <c r="J48" s="44"/>
    </row>
    <row r="49" spans="2:10" ht="70.5" customHeight="1" thickBot="1" x14ac:dyDescent="0.3">
      <c r="B49" s="45"/>
      <c r="C49" s="9" t="s">
        <v>68</v>
      </c>
      <c r="D49" s="10"/>
      <c r="E49" s="10"/>
      <c r="F49" s="10"/>
      <c r="G49" s="10"/>
      <c r="H49" s="62"/>
      <c r="I49" s="45"/>
      <c r="J49" s="45"/>
    </row>
    <row r="50" spans="2:10" ht="164.25" customHeight="1" thickBot="1" x14ac:dyDescent="0.3">
      <c r="B50" s="43">
        <v>66.400000000000006</v>
      </c>
      <c r="C50" s="9" t="s">
        <v>69</v>
      </c>
      <c r="D50" s="10"/>
      <c r="E50" s="10"/>
      <c r="F50" s="10"/>
      <c r="G50" s="10"/>
      <c r="H50" s="60" t="s">
        <v>66</v>
      </c>
      <c r="I50" s="43" t="s">
        <v>8</v>
      </c>
      <c r="J50" s="43" t="s">
        <v>8</v>
      </c>
    </row>
    <row r="51" spans="2:10" ht="138" customHeight="1" thickBot="1" x14ac:dyDescent="0.3">
      <c r="B51" s="44"/>
      <c r="C51" s="9" t="s">
        <v>70</v>
      </c>
      <c r="D51" s="10"/>
      <c r="E51" s="10"/>
      <c r="F51" s="10"/>
      <c r="G51" s="10"/>
      <c r="H51" s="61"/>
      <c r="I51" s="44"/>
      <c r="J51" s="44"/>
    </row>
    <row r="52" spans="2:10" ht="68.25" customHeight="1" thickBot="1" x14ac:dyDescent="0.3">
      <c r="B52" s="45"/>
      <c r="C52" s="9" t="s">
        <v>68</v>
      </c>
      <c r="D52" s="10"/>
      <c r="E52" s="10"/>
      <c r="F52" s="10"/>
      <c r="G52" s="10"/>
      <c r="H52" s="62"/>
      <c r="I52" s="45"/>
      <c r="J52" s="45"/>
    </row>
    <row r="53" spans="2:10" ht="155.25" customHeight="1" thickBot="1" x14ac:dyDescent="0.3">
      <c r="B53" s="43">
        <v>66.5</v>
      </c>
      <c r="C53" s="9" t="s">
        <v>71</v>
      </c>
      <c r="D53" s="10"/>
      <c r="E53" s="10"/>
      <c r="F53" s="10"/>
      <c r="G53" s="10"/>
      <c r="H53" s="60" t="s">
        <v>66</v>
      </c>
      <c r="I53" s="43" t="s">
        <v>8</v>
      </c>
      <c r="J53" s="43" t="s">
        <v>8</v>
      </c>
    </row>
    <row r="54" spans="2:10" ht="119.25" customHeight="1" thickBot="1" x14ac:dyDescent="0.3">
      <c r="B54" s="44"/>
      <c r="C54" s="9" t="s">
        <v>72</v>
      </c>
      <c r="D54" s="10"/>
      <c r="E54" s="10"/>
      <c r="F54" s="10"/>
      <c r="G54" s="10"/>
      <c r="H54" s="61"/>
      <c r="I54" s="44"/>
      <c r="J54" s="44"/>
    </row>
    <row r="55" spans="2:10" ht="77.25" customHeight="1" thickBot="1" x14ac:dyDescent="0.3">
      <c r="B55" s="45"/>
      <c r="C55" s="9" t="s">
        <v>73</v>
      </c>
      <c r="D55" s="10"/>
      <c r="E55" s="10"/>
      <c r="F55" s="10"/>
      <c r="G55" s="10"/>
      <c r="H55" s="62"/>
      <c r="I55" s="45"/>
      <c r="J55" s="45"/>
    </row>
    <row r="56" spans="2:10" ht="177.75" customHeight="1" thickBot="1" x14ac:dyDescent="0.3">
      <c r="B56" s="43">
        <v>66.599999999999994</v>
      </c>
      <c r="C56" s="9" t="s">
        <v>74</v>
      </c>
      <c r="D56" s="10"/>
      <c r="E56" s="10"/>
      <c r="F56" s="10"/>
      <c r="G56" s="10"/>
      <c r="H56" s="60" t="s">
        <v>75</v>
      </c>
      <c r="I56" s="43" t="s">
        <v>8</v>
      </c>
      <c r="J56" s="43" t="s">
        <v>8</v>
      </c>
    </row>
    <row r="57" spans="2:10" ht="171" customHeight="1" thickBot="1" x14ac:dyDescent="0.3">
      <c r="B57" s="44"/>
      <c r="C57" s="9" t="s">
        <v>76</v>
      </c>
      <c r="D57" s="10"/>
      <c r="E57" s="10"/>
      <c r="F57" s="10"/>
      <c r="G57" s="10"/>
      <c r="H57" s="61"/>
      <c r="I57" s="44"/>
      <c r="J57" s="44"/>
    </row>
    <row r="58" spans="2:10" ht="85.5" customHeight="1" thickBot="1" x14ac:dyDescent="0.3">
      <c r="B58" s="45"/>
      <c r="C58" s="9" t="s">
        <v>77</v>
      </c>
      <c r="D58" s="10"/>
      <c r="E58" s="10"/>
      <c r="F58" s="10"/>
      <c r="G58" s="10"/>
      <c r="H58" s="62"/>
      <c r="I58" s="45"/>
      <c r="J58" s="45"/>
    </row>
    <row r="59" spans="2:10" ht="184.5" customHeight="1" thickBot="1" x14ac:dyDescent="0.3">
      <c r="B59" s="43">
        <v>66.7</v>
      </c>
      <c r="C59" s="9" t="s">
        <v>78</v>
      </c>
      <c r="D59" s="10"/>
      <c r="E59" s="10"/>
      <c r="F59" s="10"/>
      <c r="G59" s="10"/>
      <c r="H59" s="60" t="s">
        <v>66</v>
      </c>
      <c r="I59" s="43" t="s">
        <v>8</v>
      </c>
      <c r="J59" s="43" t="s">
        <v>8</v>
      </c>
    </row>
    <row r="60" spans="2:10" ht="177.75" customHeight="1" thickBot="1" x14ac:dyDescent="0.3">
      <c r="B60" s="44"/>
      <c r="C60" s="9" t="s">
        <v>79</v>
      </c>
      <c r="D60" s="10"/>
      <c r="E60" s="10"/>
      <c r="F60" s="10"/>
      <c r="G60" s="10"/>
      <c r="H60" s="61"/>
      <c r="I60" s="44"/>
      <c r="J60" s="44"/>
    </row>
    <row r="61" spans="2:10" ht="66.75" customHeight="1" thickBot="1" x14ac:dyDescent="0.3">
      <c r="B61" s="45"/>
      <c r="C61" s="9" t="s">
        <v>77</v>
      </c>
      <c r="D61" s="10"/>
      <c r="E61" s="10"/>
      <c r="F61" s="10"/>
      <c r="G61" s="10"/>
      <c r="H61" s="62"/>
      <c r="I61" s="45"/>
      <c r="J61" s="45"/>
    </row>
  </sheetData>
  <mergeCells count="100">
    <mergeCell ref="I56:I58"/>
    <mergeCell ref="J56:J58"/>
    <mergeCell ref="B47:B49"/>
    <mergeCell ref="H47:H49"/>
    <mergeCell ref="I47:I49"/>
    <mergeCell ref="J47:J49"/>
    <mergeCell ref="B50:B52"/>
    <mergeCell ref="H50:H52"/>
    <mergeCell ref="I50:I52"/>
    <mergeCell ref="J50:J52"/>
    <mergeCell ref="B59:B61"/>
    <mergeCell ref="H59:H61"/>
    <mergeCell ref="I59:I61"/>
    <mergeCell ref="J59:J61"/>
    <mergeCell ref="E5:E6"/>
    <mergeCell ref="F5:F6"/>
    <mergeCell ref="G5:G6"/>
    <mergeCell ref="E15:E16"/>
    <mergeCell ref="F15:F16"/>
    <mergeCell ref="G15:G16"/>
    <mergeCell ref="B53:B55"/>
    <mergeCell ref="H53:H55"/>
    <mergeCell ref="I53:I55"/>
    <mergeCell ref="J53:J55"/>
    <mergeCell ref="B56:B58"/>
    <mergeCell ref="H56:H58"/>
    <mergeCell ref="B44:B46"/>
    <mergeCell ref="H44:H46"/>
    <mergeCell ref="I44:I46"/>
    <mergeCell ref="J44:J46"/>
    <mergeCell ref="E40:E41"/>
    <mergeCell ref="F40:F41"/>
    <mergeCell ref="G40:G41"/>
    <mergeCell ref="B40:B43"/>
    <mergeCell ref="D40:D41"/>
    <mergeCell ref="H40:H43"/>
    <mergeCell ref="I40:I43"/>
    <mergeCell ref="J40:J43"/>
    <mergeCell ref="B33:B35"/>
    <mergeCell ref="H33:H35"/>
    <mergeCell ref="I33:I35"/>
    <mergeCell ref="J33:J35"/>
    <mergeCell ref="B36:B39"/>
    <mergeCell ref="D36:D37"/>
    <mergeCell ref="H36:H39"/>
    <mergeCell ref="I36:I39"/>
    <mergeCell ref="J36:J39"/>
    <mergeCell ref="E36:E37"/>
    <mergeCell ref="F36:F37"/>
    <mergeCell ref="G36:G37"/>
    <mergeCell ref="B25:B27"/>
    <mergeCell ref="H25:H27"/>
    <mergeCell ref="I25:I27"/>
    <mergeCell ref="J25:J27"/>
    <mergeCell ref="E21:E22"/>
    <mergeCell ref="F21:F22"/>
    <mergeCell ref="G21:G22"/>
    <mergeCell ref="B21:B24"/>
    <mergeCell ref="D21:D22"/>
    <mergeCell ref="H21:H24"/>
    <mergeCell ref="I21:I24"/>
    <mergeCell ref="J21:J24"/>
    <mergeCell ref="B28:B30"/>
    <mergeCell ref="H28:H30"/>
    <mergeCell ref="I28:I30"/>
    <mergeCell ref="J28:J30"/>
    <mergeCell ref="B31:B32"/>
    <mergeCell ref="H31:H32"/>
    <mergeCell ref="I31:I32"/>
    <mergeCell ref="J31:J32"/>
    <mergeCell ref="H17:H18"/>
    <mergeCell ref="I17:I18"/>
    <mergeCell ref="J17:J18"/>
    <mergeCell ref="E17:E18"/>
    <mergeCell ref="F17:F18"/>
    <mergeCell ref="G17:G18"/>
    <mergeCell ref="B19:B20"/>
    <mergeCell ref="D19:D20"/>
    <mergeCell ref="H19:H20"/>
    <mergeCell ref="I19:I20"/>
    <mergeCell ref="J19:J20"/>
    <mergeCell ref="E19:E20"/>
    <mergeCell ref="F19:F20"/>
    <mergeCell ref="G19:G20"/>
    <mergeCell ref="J12:J16"/>
    <mergeCell ref="B17:B18"/>
    <mergeCell ref="D15:D16"/>
    <mergeCell ref="B5:B8"/>
    <mergeCell ref="D5:D6"/>
    <mergeCell ref="H5:H8"/>
    <mergeCell ref="I5:I8"/>
    <mergeCell ref="B12:B16"/>
    <mergeCell ref="H12:H16"/>
    <mergeCell ref="I12:I16"/>
    <mergeCell ref="J5:J8"/>
    <mergeCell ref="B9:B11"/>
    <mergeCell ref="H9:H11"/>
    <mergeCell ref="I9:I11"/>
    <mergeCell ref="J9:J11"/>
    <mergeCell ref="D17:D18"/>
  </mergeCells>
  <hyperlinks>
    <hyperlink ref="C9" r:id="rId1" tooltip="Распоряжение Правительства УР от 28.04.2020 N 495-р &quot;Об утверждении Примерного перечня товаров, работ, услуг, закупки которых для обеспечения нужд Удмуртской Республики осуществляются путем проведения совместных конкурсов или аукционов&quot;{КонсультантПлюс}" display="consultantplus://offline/ref=E6588BF3F206CD56C7EB0A997766B05C265BC9E742B4280970B583BF654C28F2E4B8ABC8435225855630CC23158E5CE6640ECF3B03F1C7B49A464110c7m3H"/>
    <hyperlink ref="H9" r:id="rId2" tooltip="Распоряжение Правительства УР от 28.04.2020 N 495-р &quot;Об утверждении Примерного перечня товаров, работ, услуг, закупки которых для обеспечения нужд Удмуртской Республики осуществляются путем проведения совместных конкурсов или аукционов&quot;{КонсультантПлюс}" display="consultantplus://offline/ref=E6588BF3F206CD56C7EB0A997766B05C265BC9E742B4280970B583BF654C28F2E4B8ABC8435225855630CC23158E5CE6640ECF3B03F1C7B49A464110c7m3H"/>
    <hyperlink ref="C10" r:id="rId3" tooltip="Распоряжение Правительства УР от 28.04.2020 N 495-р &quot;Об утверждении Примерного перечня товаров, работ, услуг, закупки которых для обеспечения нужд Удмуртской Республики осуществляются путем проведения совместных конкурсов или аукционов&quot;{КонсультантПлюс}" display="consultantplus://offline/ref=E6588BF3F206CD56C7EB0A997766B05C265BC9E742B4280970B583BF654C28F2E4B8ABC8435225855630CC23158E5CE6640ECF3B03F1C7B49A464110c7m3H"/>
    <hyperlink ref="C11" r:id="rId4" tooltip="Распоряжение Правительства УР от 28.04.2020 N 495-р &quot;Об утверждении Примерного перечня товаров, работ, услуг, закупки которых для обеспечения нужд Удмуртской Республики осуществляются путем проведения совместных конкурсов или аукционов&quot;{КонсультантПлюс}" display="consultantplus://offline/ref=E6588BF3F206CD56C7EB0A997766B05C265BC9E742B4280970B583BF654C28F2E4B8ABC8435225855630CC23158E5CE6640ECF3B03F1C7B49A464110c7m3H"/>
  </hyperlinks>
  <printOptions horizontalCentered="1"/>
  <pageMargins left="0.70866141732283472" right="0.11811023622047245" top="0.39370078740157483" bottom="0.55118110236220474" header="0.11811023622047245" footer="0.11811023622047245"/>
  <pageSetup paperSize="9" scale="68" fitToHeight="12" orientation="landscape"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N225"/>
  <sheetViews>
    <sheetView zoomScale="80" zoomScaleNormal="80" workbookViewId="0">
      <selection activeCell="L22" sqref="L22"/>
    </sheetView>
  </sheetViews>
  <sheetFormatPr defaultRowHeight="15" x14ac:dyDescent="0.25"/>
  <cols>
    <col min="3" max="3" width="32.140625" customWidth="1"/>
    <col min="5" max="5" width="28.28515625" customWidth="1"/>
    <col min="6" max="6" width="14.7109375" customWidth="1"/>
    <col min="7" max="7" width="10.85546875" customWidth="1"/>
    <col min="8" max="9" width="10.85546875" bestFit="1" customWidth="1"/>
    <col min="10" max="10" width="11.7109375" customWidth="1"/>
    <col min="12" max="12" width="12.42578125" bestFit="1" customWidth="1"/>
  </cols>
  <sheetData>
    <row r="1" spans="2:13" ht="15.75" thickBot="1" x14ac:dyDescent="0.3"/>
    <row r="2" spans="2:13" ht="141" thickBot="1" x14ac:dyDescent="0.3">
      <c r="B2" s="1" t="s">
        <v>84</v>
      </c>
      <c r="C2" s="2" t="s">
        <v>1</v>
      </c>
      <c r="D2" s="2" t="s">
        <v>85</v>
      </c>
      <c r="E2" s="2" t="s">
        <v>86</v>
      </c>
      <c r="F2" s="2" t="s">
        <v>2</v>
      </c>
      <c r="G2" s="2" t="s">
        <v>87</v>
      </c>
      <c r="H2" s="29">
        <v>793</v>
      </c>
      <c r="I2" s="29">
        <v>794</v>
      </c>
      <c r="J2" s="29">
        <v>796</v>
      </c>
      <c r="K2" s="29">
        <v>799</v>
      </c>
      <c r="L2" s="29">
        <v>800</v>
      </c>
    </row>
    <row r="3" spans="2:13" ht="15.75" thickBot="1" x14ac:dyDescent="0.3">
      <c r="B3" s="3">
        <v>1</v>
      </c>
      <c r="C3" s="4">
        <v>2</v>
      </c>
      <c r="D3" s="4">
        <v>3</v>
      </c>
      <c r="E3" s="4">
        <v>4</v>
      </c>
      <c r="F3" s="4">
        <v>5</v>
      </c>
      <c r="G3" s="4">
        <v>6</v>
      </c>
    </row>
    <row r="4" spans="2:13" ht="15.75" thickBot="1" x14ac:dyDescent="0.3">
      <c r="B4" s="3">
        <v>1</v>
      </c>
      <c r="C4" s="69" t="s">
        <v>88</v>
      </c>
      <c r="D4" s="70"/>
      <c r="E4" s="70"/>
      <c r="F4" s="70"/>
      <c r="G4" s="71"/>
    </row>
    <row r="5" spans="2:13" ht="61.5" customHeight="1" thickBot="1" x14ac:dyDescent="0.3">
      <c r="B5" s="43">
        <v>1.1000000000000001</v>
      </c>
      <c r="C5" s="67" t="s">
        <v>89</v>
      </c>
      <c r="D5" s="43" t="s">
        <v>90</v>
      </c>
      <c r="E5" s="67" t="s">
        <v>91</v>
      </c>
      <c r="F5" s="6" t="s">
        <v>92</v>
      </c>
      <c r="G5" s="4">
        <v>3</v>
      </c>
      <c r="H5" s="29">
        <v>3</v>
      </c>
      <c r="I5" s="29">
        <v>2</v>
      </c>
      <c r="J5" s="29">
        <v>3</v>
      </c>
      <c r="K5" s="29">
        <v>3</v>
      </c>
      <c r="L5" s="29">
        <v>3</v>
      </c>
      <c r="M5" t="s">
        <v>414</v>
      </c>
    </row>
    <row r="6" spans="2:13" ht="26.25" thickBot="1" x14ac:dyDescent="0.3">
      <c r="B6" s="44"/>
      <c r="C6" s="72"/>
      <c r="D6" s="44"/>
      <c r="E6" s="72"/>
      <c r="F6" s="6" t="s">
        <v>93</v>
      </c>
      <c r="G6" s="4">
        <v>2</v>
      </c>
    </row>
    <row r="7" spans="2:13" ht="39" thickBot="1" x14ac:dyDescent="0.3">
      <c r="B7" s="44"/>
      <c r="C7" s="72"/>
      <c r="D7" s="44"/>
      <c r="E7" s="72"/>
      <c r="F7" s="6" t="s">
        <v>94</v>
      </c>
      <c r="G7" s="4">
        <v>1</v>
      </c>
    </row>
    <row r="8" spans="2:13" ht="51.75" thickBot="1" x14ac:dyDescent="0.3">
      <c r="B8" s="45"/>
      <c r="C8" s="68"/>
      <c r="D8" s="45"/>
      <c r="E8" s="68"/>
      <c r="F8" s="6" t="s">
        <v>95</v>
      </c>
      <c r="G8" s="4">
        <v>0</v>
      </c>
    </row>
    <row r="9" spans="2:13" x14ac:dyDescent="0.25">
      <c r="B9" s="43">
        <v>1.2</v>
      </c>
      <c r="C9" s="67" t="s">
        <v>96</v>
      </c>
      <c r="D9" s="43" t="s">
        <v>90</v>
      </c>
      <c r="E9" s="5" t="s">
        <v>97</v>
      </c>
      <c r="F9" s="65">
        <v>1</v>
      </c>
      <c r="G9" s="43">
        <v>3</v>
      </c>
    </row>
    <row r="10" spans="2:13" x14ac:dyDescent="0.25">
      <c r="B10" s="44"/>
      <c r="C10" s="72"/>
      <c r="D10" s="44"/>
      <c r="E10" s="5"/>
      <c r="F10" s="73"/>
      <c r="G10" s="44"/>
      <c r="H10">
        <v>3</v>
      </c>
      <c r="I10">
        <v>0</v>
      </c>
      <c r="J10">
        <v>3</v>
      </c>
      <c r="K10">
        <v>3</v>
      </c>
      <c r="L10">
        <v>3</v>
      </c>
      <c r="M10" t="s">
        <v>414</v>
      </c>
    </row>
    <row r="11" spans="2:13" ht="15.75" thickBot="1" x14ac:dyDescent="0.3">
      <c r="B11" s="44"/>
      <c r="C11" s="72"/>
      <c r="D11" s="44"/>
      <c r="E11" s="5" t="s">
        <v>98</v>
      </c>
      <c r="F11" s="66"/>
      <c r="G11" s="45"/>
    </row>
    <row r="12" spans="2:13" ht="104.25" customHeight="1" thickBot="1" x14ac:dyDescent="0.3">
      <c r="B12" s="44"/>
      <c r="C12" s="72"/>
      <c r="D12" s="44"/>
      <c r="E12" s="5" t="s">
        <v>99</v>
      </c>
      <c r="F12" s="6" t="s">
        <v>102</v>
      </c>
      <c r="G12" s="4">
        <v>2</v>
      </c>
    </row>
    <row r="13" spans="2:13" ht="129.75" customHeight="1" thickBot="1" x14ac:dyDescent="0.3">
      <c r="B13" s="44"/>
      <c r="C13" s="72"/>
      <c r="D13" s="44"/>
      <c r="E13" s="5" t="s">
        <v>100</v>
      </c>
      <c r="F13" s="6" t="s">
        <v>103</v>
      </c>
      <c r="G13" s="4">
        <v>1</v>
      </c>
    </row>
    <row r="14" spans="2:13" ht="96" customHeight="1" thickBot="1" x14ac:dyDescent="0.3">
      <c r="B14" s="45"/>
      <c r="C14" s="68"/>
      <c r="D14" s="45"/>
      <c r="E14" s="6" t="s">
        <v>101</v>
      </c>
      <c r="F14" s="6" t="s">
        <v>104</v>
      </c>
      <c r="G14" s="4">
        <v>0</v>
      </c>
    </row>
    <row r="15" spans="2:13" x14ac:dyDescent="0.25">
      <c r="B15" s="43">
        <v>1.3</v>
      </c>
      <c r="C15" s="67" t="s">
        <v>105</v>
      </c>
      <c r="D15" s="43" t="s">
        <v>90</v>
      </c>
      <c r="E15" s="5" t="s">
        <v>106</v>
      </c>
      <c r="F15" s="65">
        <v>1</v>
      </c>
      <c r="G15" s="43">
        <v>3</v>
      </c>
    </row>
    <row r="16" spans="2:13" ht="15.75" thickBot="1" x14ac:dyDescent="0.3">
      <c r="B16" s="44"/>
      <c r="C16" s="72"/>
      <c r="D16" s="44"/>
      <c r="E16" s="5"/>
      <c r="F16" s="66"/>
      <c r="G16" s="45"/>
      <c r="H16">
        <v>3</v>
      </c>
      <c r="I16">
        <v>3</v>
      </c>
      <c r="J16">
        <v>3</v>
      </c>
      <c r="K16">
        <v>3</v>
      </c>
      <c r="L16">
        <v>3</v>
      </c>
      <c r="M16" t="s">
        <v>414</v>
      </c>
    </row>
    <row r="17" spans="2:13" ht="26.25" thickBot="1" x14ac:dyDescent="0.3">
      <c r="B17" s="44"/>
      <c r="C17" s="72"/>
      <c r="D17" s="44"/>
      <c r="E17" s="5" t="s">
        <v>98</v>
      </c>
      <c r="F17" s="6" t="s">
        <v>102</v>
      </c>
      <c r="G17" s="4">
        <v>2</v>
      </c>
    </row>
    <row r="18" spans="2:13" ht="137.25" customHeight="1" thickBot="1" x14ac:dyDescent="0.3">
      <c r="B18" s="44"/>
      <c r="C18" s="72"/>
      <c r="D18" s="44"/>
      <c r="E18" s="5" t="s">
        <v>107</v>
      </c>
      <c r="F18" s="6" t="s">
        <v>103</v>
      </c>
      <c r="G18" s="4">
        <v>1</v>
      </c>
    </row>
    <row r="19" spans="2:13" ht="110.25" customHeight="1" thickBot="1" x14ac:dyDescent="0.3">
      <c r="B19" s="45"/>
      <c r="C19" s="68"/>
      <c r="D19" s="45"/>
      <c r="E19" s="6" t="s">
        <v>108</v>
      </c>
      <c r="F19" s="6" t="s">
        <v>104</v>
      </c>
      <c r="G19" s="4">
        <v>0</v>
      </c>
    </row>
    <row r="20" spans="2:13" ht="85.5" customHeight="1" thickBot="1" x14ac:dyDescent="0.3">
      <c r="B20" s="43">
        <v>1.4</v>
      </c>
      <c r="C20" s="67" t="s">
        <v>109</v>
      </c>
      <c r="D20" s="43" t="s">
        <v>90</v>
      </c>
      <c r="E20" s="67" t="s">
        <v>110</v>
      </c>
      <c r="F20" s="6" t="s">
        <v>111</v>
      </c>
      <c r="G20" s="4">
        <v>2</v>
      </c>
    </row>
    <row r="21" spans="2:13" ht="15.75" thickBot="1" x14ac:dyDescent="0.3">
      <c r="B21" s="45"/>
      <c r="C21" s="68"/>
      <c r="D21" s="45"/>
      <c r="E21" s="68"/>
      <c r="F21" s="6" t="s">
        <v>112</v>
      </c>
      <c r="G21" s="4">
        <v>0</v>
      </c>
      <c r="H21">
        <v>0</v>
      </c>
      <c r="I21">
        <v>0</v>
      </c>
      <c r="J21">
        <v>0</v>
      </c>
      <c r="K21">
        <v>0</v>
      </c>
      <c r="L21">
        <v>2</v>
      </c>
      <c r="M21" t="s">
        <v>414</v>
      </c>
    </row>
    <row r="22" spans="2:13" ht="196.5" customHeight="1" thickBot="1" x14ac:dyDescent="0.3">
      <c r="B22" s="43">
        <v>1.5</v>
      </c>
      <c r="C22" s="67" t="s">
        <v>113</v>
      </c>
      <c r="D22" s="43" t="s">
        <v>90</v>
      </c>
      <c r="E22" s="67" t="s">
        <v>114</v>
      </c>
      <c r="F22" s="6" t="s">
        <v>92</v>
      </c>
      <c r="G22" s="4">
        <v>3</v>
      </c>
      <c r="H22" s="29">
        <v>3</v>
      </c>
      <c r="I22" s="29">
        <v>3</v>
      </c>
      <c r="J22" s="29">
        <v>3</v>
      </c>
      <c r="K22" s="29">
        <v>3</v>
      </c>
      <c r="L22" s="29">
        <v>3</v>
      </c>
      <c r="M22" t="s">
        <v>414</v>
      </c>
    </row>
    <row r="23" spans="2:13" ht="26.25" thickBot="1" x14ac:dyDescent="0.3">
      <c r="B23" s="44"/>
      <c r="C23" s="72"/>
      <c r="D23" s="44"/>
      <c r="E23" s="72"/>
      <c r="F23" s="6" t="s">
        <v>93</v>
      </c>
      <c r="G23" s="4">
        <v>2</v>
      </c>
    </row>
    <row r="24" spans="2:13" ht="39" thickBot="1" x14ac:dyDescent="0.3">
      <c r="B24" s="44"/>
      <c r="C24" s="72"/>
      <c r="D24" s="44"/>
      <c r="E24" s="72"/>
      <c r="F24" s="6" t="s">
        <v>94</v>
      </c>
      <c r="G24" s="4">
        <v>1</v>
      </c>
    </row>
    <row r="25" spans="2:13" ht="51.75" thickBot="1" x14ac:dyDescent="0.3">
      <c r="B25" s="45"/>
      <c r="C25" s="68"/>
      <c r="D25" s="45"/>
      <c r="E25" s="68"/>
      <c r="F25" s="6" t="s">
        <v>95</v>
      </c>
      <c r="G25" s="4">
        <v>0</v>
      </c>
    </row>
    <row r="26" spans="2:13" x14ac:dyDescent="0.25">
      <c r="B26" s="43">
        <v>1.6</v>
      </c>
      <c r="C26" s="67" t="s">
        <v>115</v>
      </c>
      <c r="D26" s="43" t="s">
        <v>90</v>
      </c>
      <c r="E26" s="5" t="s">
        <v>106</v>
      </c>
      <c r="F26" s="65">
        <v>1</v>
      </c>
      <c r="G26" s="43">
        <v>3</v>
      </c>
    </row>
    <row r="27" spans="2:13" ht="15.75" thickBot="1" x14ac:dyDescent="0.3">
      <c r="B27" s="44"/>
      <c r="C27" s="72"/>
      <c r="D27" s="44"/>
      <c r="E27" s="5"/>
      <c r="F27" s="66"/>
      <c r="G27" s="45"/>
      <c r="H27" s="29">
        <v>2</v>
      </c>
      <c r="I27" s="29">
        <v>2</v>
      </c>
      <c r="J27" s="29">
        <v>3</v>
      </c>
      <c r="K27" s="29">
        <v>3</v>
      </c>
      <c r="L27" s="29">
        <v>3</v>
      </c>
      <c r="M27" t="s">
        <v>414</v>
      </c>
    </row>
    <row r="28" spans="2:13" ht="26.25" thickBot="1" x14ac:dyDescent="0.3">
      <c r="B28" s="44"/>
      <c r="C28" s="72"/>
      <c r="D28" s="44"/>
      <c r="E28" s="5" t="s">
        <v>98</v>
      </c>
      <c r="F28" s="6" t="s">
        <v>102</v>
      </c>
      <c r="G28" s="4">
        <v>2</v>
      </c>
      <c r="H28" s="29"/>
      <c r="I28" s="29"/>
      <c r="J28" s="29"/>
      <c r="K28" s="29"/>
      <c r="L28" s="29"/>
    </row>
    <row r="29" spans="2:13" ht="138.75" customHeight="1" thickBot="1" x14ac:dyDescent="0.3">
      <c r="B29" s="44"/>
      <c r="C29" s="72"/>
      <c r="D29" s="44"/>
      <c r="E29" s="5" t="s">
        <v>116</v>
      </c>
      <c r="F29" s="6" t="s">
        <v>103</v>
      </c>
      <c r="G29" s="4">
        <v>1</v>
      </c>
    </row>
    <row r="30" spans="2:13" ht="123.75" customHeight="1" thickBot="1" x14ac:dyDescent="0.3">
      <c r="B30" s="45"/>
      <c r="C30" s="68"/>
      <c r="D30" s="45"/>
      <c r="E30" s="6" t="s">
        <v>117</v>
      </c>
      <c r="F30" s="6" t="s">
        <v>104</v>
      </c>
      <c r="G30" s="4">
        <v>0</v>
      </c>
    </row>
    <row r="31" spans="2:13" x14ac:dyDescent="0.25">
      <c r="B31" s="43">
        <v>1.7</v>
      </c>
      <c r="C31" s="67" t="s">
        <v>118</v>
      </c>
      <c r="D31" s="43" t="s">
        <v>90</v>
      </c>
      <c r="E31" s="5" t="s">
        <v>119</v>
      </c>
      <c r="F31" s="65">
        <v>0</v>
      </c>
      <c r="G31" s="43">
        <v>3</v>
      </c>
    </row>
    <row r="32" spans="2:13" ht="15.75" thickBot="1" x14ac:dyDescent="0.3">
      <c r="B32" s="44"/>
      <c r="C32" s="72"/>
      <c r="D32" s="44"/>
      <c r="E32" s="5"/>
      <c r="F32" s="66"/>
      <c r="G32" s="45"/>
    </row>
    <row r="33" spans="2:13" ht="26.25" thickBot="1" x14ac:dyDescent="0.3">
      <c r="B33" s="44"/>
      <c r="C33" s="72"/>
      <c r="D33" s="44"/>
      <c r="E33" s="5" t="s">
        <v>98</v>
      </c>
      <c r="F33" s="6" t="s">
        <v>122</v>
      </c>
      <c r="G33" s="4">
        <v>2</v>
      </c>
      <c r="H33">
        <v>2</v>
      </c>
      <c r="I33">
        <v>2</v>
      </c>
      <c r="J33">
        <v>3</v>
      </c>
      <c r="K33">
        <v>3</v>
      </c>
      <c r="L33">
        <v>3</v>
      </c>
      <c r="M33" t="s">
        <v>414</v>
      </c>
    </row>
    <row r="34" spans="2:13" ht="168.75" customHeight="1" thickBot="1" x14ac:dyDescent="0.3">
      <c r="B34" s="44"/>
      <c r="C34" s="72"/>
      <c r="D34" s="44"/>
      <c r="E34" s="5" t="s">
        <v>120</v>
      </c>
      <c r="F34" s="6" t="s">
        <v>123</v>
      </c>
      <c r="G34" s="4">
        <v>1</v>
      </c>
    </row>
    <row r="35" spans="2:13" ht="138" customHeight="1" thickBot="1" x14ac:dyDescent="0.3">
      <c r="B35" s="45"/>
      <c r="C35" s="68"/>
      <c r="D35" s="45"/>
      <c r="E35" s="6" t="s">
        <v>121</v>
      </c>
      <c r="F35" s="6" t="s">
        <v>124</v>
      </c>
      <c r="G35" s="4">
        <v>0</v>
      </c>
    </row>
    <row r="36" spans="2:13" x14ac:dyDescent="0.25">
      <c r="B36" s="43">
        <v>1.8</v>
      </c>
      <c r="C36" s="67" t="s">
        <v>125</v>
      </c>
      <c r="D36" s="43" t="s">
        <v>126</v>
      </c>
      <c r="E36" s="5" t="s">
        <v>127</v>
      </c>
      <c r="F36" s="65">
        <v>1</v>
      </c>
      <c r="G36" s="43">
        <v>3</v>
      </c>
    </row>
    <row r="37" spans="2:13" ht="40.5" customHeight="1" thickBot="1" x14ac:dyDescent="0.3">
      <c r="B37" s="44"/>
      <c r="C37" s="72"/>
      <c r="D37" s="44"/>
      <c r="E37" s="5"/>
      <c r="F37" s="66"/>
      <c r="G37" s="45"/>
      <c r="H37">
        <v>3</v>
      </c>
      <c r="I37">
        <v>3</v>
      </c>
      <c r="J37">
        <v>3</v>
      </c>
      <c r="K37">
        <v>3</v>
      </c>
      <c r="L37">
        <v>3</v>
      </c>
      <c r="M37" t="s">
        <v>414</v>
      </c>
    </row>
    <row r="38" spans="2:13" ht="26.25" thickBot="1" x14ac:dyDescent="0.3">
      <c r="B38" s="44"/>
      <c r="C38" s="72"/>
      <c r="D38" s="44"/>
      <c r="E38" s="5" t="s">
        <v>98</v>
      </c>
      <c r="F38" s="6" t="s">
        <v>130</v>
      </c>
      <c r="G38" s="4">
        <v>2</v>
      </c>
    </row>
    <row r="39" spans="2:13" ht="146.25" customHeight="1" thickBot="1" x14ac:dyDescent="0.3">
      <c r="B39" s="44"/>
      <c r="C39" s="72"/>
      <c r="D39" s="44"/>
      <c r="E39" s="5" t="s">
        <v>128</v>
      </c>
      <c r="F39" s="6" t="s">
        <v>131</v>
      </c>
      <c r="G39" s="4">
        <v>1</v>
      </c>
    </row>
    <row r="40" spans="2:13" ht="162.75" customHeight="1" thickBot="1" x14ac:dyDescent="0.3">
      <c r="B40" s="45"/>
      <c r="C40" s="68"/>
      <c r="D40" s="45"/>
      <c r="E40" s="6" t="s">
        <v>129</v>
      </c>
      <c r="F40" s="6" t="s">
        <v>132</v>
      </c>
      <c r="G40" s="4">
        <v>0</v>
      </c>
    </row>
    <row r="41" spans="2:13" ht="15.75" thickBot="1" x14ac:dyDescent="0.3">
      <c r="B41" s="3">
        <v>2</v>
      </c>
      <c r="C41" s="69" t="s">
        <v>133</v>
      </c>
      <c r="D41" s="70"/>
      <c r="E41" s="70"/>
      <c r="F41" s="70"/>
      <c r="G41" s="71"/>
    </row>
    <row r="42" spans="2:13" ht="15.75" thickBot="1" x14ac:dyDescent="0.3">
      <c r="B42" s="74">
        <v>2.1</v>
      </c>
      <c r="C42" s="67" t="s">
        <v>134</v>
      </c>
      <c r="D42" s="43" t="s">
        <v>90</v>
      </c>
      <c r="E42" s="5" t="s">
        <v>135</v>
      </c>
      <c r="F42" s="6" t="s">
        <v>138</v>
      </c>
      <c r="G42" s="4">
        <v>5</v>
      </c>
      <c r="H42">
        <f>((H45-H46)/H45)*100</f>
        <v>6.2203703860194697</v>
      </c>
      <c r="I42">
        <f t="shared" ref="I42:L42" si="0">((I45-I46)/I45)*100</f>
        <v>1.1188544623792207</v>
      </c>
      <c r="J42">
        <f t="shared" si="0"/>
        <v>1.6988062442607872</v>
      </c>
      <c r="K42">
        <f t="shared" si="0"/>
        <v>0.32907623599467567</v>
      </c>
      <c r="L42">
        <f t="shared" si="0"/>
        <v>0.22128188206063196</v>
      </c>
    </row>
    <row r="43" spans="2:13" ht="26.25" thickBot="1" x14ac:dyDescent="0.3">
      <c r="B43" s="75"/>
      <c r="C43" s="72"/>
      <c r="D43" s="44"/>
      <c r="E43" s="5"/>
      <c r="F43" s="6" t="s">
        <v>139</v>
      </c>
      <c r="G43" s="4">
        <v>4</v>
      </c>
      <c r="H43">
        <v>3</v>
      </c>
      <c r="I43">
        <v>4</v>
      </c>
      <c r="J43">
        <v>4</v>
      </c>
      <c r="K43">
        <v>5</v>
      </c>
      <c r="L43">
        <v>5</v>
      </c>
      <c r="M43" t="s">
        <v>414</v>
      </c>
    </row>
    <row r="44" spans="2:13" ht="26.25" thickBot="1" x14ac:dyDescent="0.3">
      <c r="B44" s="75"/>
      <c r="C44" s="72"/>
      <c r="D44" s="44"/>
      <c r="E44" s="5" t="s">
        <v>98</v>
      </c>
      <c r="F44" s="6" t="s">
        <v>140</v>
      </c>
      <c r="G44" s="4">
        <v>3</v>
      </c>
    </row>
    <row r="45" spans="2:13" ht="92.25" customHeight="1" thickBot="1" x14ac:dyDescent="0.3">
      <c r="B45" s="75"/>
      <c r="C45" s="72"/>
      <c r="D45" s="44"/>
      <c r="E45" s="5" t="s">
        <v>136</v>
      </c>
      <c r="F45" s="6" t="s">
        <v>141</v>
      </c>
      <c r="G45" s="4">
        <v>2</v>
      </c>
      <c r="H45">
        <v>568012.80000000005</v>
      </c>
      <c r="I45">
        <v>782291.2</v>
      </c>
      <c r="J45">
        <v>1960.2</v>
      </c>
      <c r="K45">
        <v>1276.3</v>
      </c>
      <c r="L45" s="32">
        <v>7727.7</v>
      </c>
    </row>
    <row r="46" spans="2:13" ht="90.75" customHeight="1" thickBot="1" x14ac:dyDescent="0.3">
      <c r="B46" s="75"/>
      <c r="C46" s="72"/>
      <c r="D46" s="44"/>
      <c r="E46" s="5" t="s">
        <v>137</v>
      </c>
      <c r="F46" s="6" t="s">
        <v>142</v>
      </c>
      <c r="G46" s="4">
        <v>1</v>
      </c>
      <c r="H46">
        <v>532680.30000000005</v>
      </c>
      <c r="I46">
        <v>773538.5</v>
      </c>
      <c r="J46">
        <v>1926.9</v>
      </c>
      <c r="K46">
        <v>1272.0999999999999</v>
      </c>
      <c r="L46">
        <v>7710.6</v>
      </c>
    </row>
    <row r="47" spans="2:13" ht="15.75" thickBot="1" x14ac:dyDescent="0.3">
      <c r="B47" s="76"/>
      <c r="C47" s="68"/>
      <c r="D47" s="45"/>
      <c r="E47" s="24"/>
      <c r="F47" s="6" t="s">
        <v>143</v>
      </c>
      <c r="G47" s="4">
        <v>0</v>
      </c>
    </row>
    <row r="48" spans="2:13" x14ac:dyDescent="0.25">
      <c r="B48" s="74">
        <v>2.2000000000000002</v>
      </c>
      <c r="C48" s="67" t="s">
        <v>144</v>
      </c>
      <c r="D48" s="43" t="s">
        <v>145</v>
      </c>
      <c r="E48" s="5" t="s">
        <v>146</v>
      </c>
      <c r="F48" s="67" t="s">
        <v>149</v>
      </c>
      <c r="G48" s="43">
        <v>3</v>
      </c>
      <c r="H48">
        <f>((H51-H52)/H52)*100</f>
        <v>13.836815763765747</v>
      </c>
      <c r="I48" t="e">
        <f>((I51-I52)/I52)*100</f>
        <v>#DIV/0!</v>
      </c>
      <c r="J48" t="e">
        <f>((J51-J52)/J52)*100</f>
        <v>#DIV/0!</v>
      </c>
      <c r="K48" t="e">
        <f>((K51-K52)/K52)*100</f>
        <v>#DIV/0!</v>
      </c>
      <c r="L48" t="e">
        <f>((L51-L52)/L52)*100</f>
        <v>#DIV/0!</v>
      </c>
    </row>
    <row r="49" spans="2:14" ht="15.75" thickBot="1" x14ac:dyDescent="0.3">
      <c r="B49" s="75"/>
      <c r="C49" s="72"/>
      <c r="D49" s="44"/>
      <c r="E49" s="5"/>
      <c r="F49" s="68"/>
      <c r="G49" s="45"/>
    </row>
    <row r="50" spans="2:14" ht="26.25" thickBot="1" x14ac:dyDescent="0.3">
      <c r="B50" s="75"/>
      <c r="C50" s="72"/>
      <c r="D50" s="44"/>
      <c r="E50" s="5" t="s">
        <v>98</v>
      </c>
      <c r="F50" s="6" t="s">
        <v>140</v>
      </c>
      <c r="G50" s="4">
        <v>2</v>
      </c>
      <c r="H50">
        <v>1</v>
      </c>
      <c r="I50">
        <v>3</v>
      </c>
      <c r="J50">
        <v>3</v>
      </c>
      <c r="K50">
        <v>3</v>
      </c>
      <c r="L50">
        <v>3</v>
      </c>
      <c r="M50" t="s">
        <v>414</v>
      </c>
    </row>
    <row r="51" spans="2:14" ht="93.75" customHeight="1" thickBot="1" x14ac:dyDescent="0.3">
      <c r="B51" s="75"/>
      <c r="C51" s="72"/>
      <c r="D51" s="44"/>
      <c r="E51" s="5" t="s">
        <v>147</v>
      </c>
      <c r="F51" s="6" t="s">
        <v>141</v>
      </c>
      <c r="G51" s="4">
        <v>1</v>
      </c>
      <c r="H51">
        <v>491750</v>
      </c>
      <c r="I51">
        <v>0</v>
      </c>
      <c r="J51">
        <v>0</v>
      </c>
      <c r="K51">
        <v>0</v>
      </c>
      <c r="L51">
        <v>0</v>
      </c>
    </row>
    <row r="52" spans="2:14" ht="80.25" customHeight="1" thickBot="1" x14ac:dyDescent="0.3">
      <c r="B52" s="76"/>
      <c r="C52" s="68"/>
      <c r="D52" s="45"/>
      <c r="E52" s="6" t="s">
        <v>148</v>
      </c>
      <c r="F52" s="6" t="s">
        <v>150</v>
      </c>
      <c r="G52" s="4">
        <v>0</v>
      </c>
      <c r="H52">
        <v>431978</v>
      </c>
      <c r="I52">
        <v>0</v>
      </c>
      <c r="J52">
        <v>0</v>
      </c>
      <c r="K52">
        <v>0</v>
      </c>
      <c r="L52">
        <v>0</v>
      </c>
    </row>
    <row r="53" spans="2:14" ht="171" customHeight="1" thickBot="1" x14ac:dyDescent="0.3">
      <c r="B53" s="43">
        <v>2.2999999999999998</v>
      </c>
      <c r="C53" s="67" t="s">
        <v>151</v>
      </c>
      <c r="D53" s="43" t="s">
        <v>90</v>
      </c>
      <c r="E53" s="5" t="s">
        <v>152</v>
      </c>
      <c r="F53" s="6" t="s">
        <v>155</v>
      </c>
      <c r="G53" s="4">
        <v>3</v>
      </c>
      <c r="H53">
        <f>(H55/(H56+1))</f>
        <v>19</v>
      </c>
      <c r="I53">
        <f t="shared" ref="I53:L53" si="1">(I55/(I56+1))</f>
        <v>1.55</v>
      </c>
      <c r="J53">
        <f t="shared" si="1"/>
        <v>1</v>
      </c>
      <c r="K53">
        <f t="shared" si="1"/>
        <v>1</v>
      </c>
      <c r="L53">
        <f t="shared" si="1"/>
        <v>5</v>
      </c>
    </row>
    <row r="54" spans="2:14" ht="166.5" customHeight="1" thickBot="1" x14ac:dyDescent="0.3">
      <c r="B54" s="44"/>
      <c r="C54" s="72"/>
      <c r="D54" s="44"/>
      <c r="E54" s="5" t="s">
        <v>98</v>
      </c>
      <c r="F54" s="6" t="s">
        <v>156</v>
      </c>
      <c r="G54" s="4">
        <v>2</v>
      </c>
      <c r="H54">
        <v>0</v>
      </c>
      <c r="I54">
        <v>3</v>
      </c>
      <c r="J54">
        <v>3</v>
      </c>
      <c r="K54">
        <v>3</v>
      </c>
      <c r="L54">
        <v>3</v>
      </c>
      <c r="M54" t="s">
        <v>414</v>
      </c>
    </row>
    <row r="55" spans="2:14" ht="335.25" customHeight="1" thickBot="1" x14ac:dyDescent="0.3">
      <c r="B55" s="44"/>
      <c r="C55" s="72"/>
      <c r="D55" s="44"/>
      <c r="E55" s="5" t="s">
        <v>153</v>
      </c>
      <c r="F55" s="6" t="s">
        <v>157</v>
      </c>
      <c r="G55" s="4">
        <v>1</v>
      </c>
      <c r="H55">
        <v>95</v>
      </c>
      <c r="I55">
        <v>31</v>
      </c>
      <c r="J55">
        <v>1</v>
      </c>
      <c r="K55">
        <v>1</v>
      </c>
      <c r="L55">
        <v>5</v>
      </c>
    </row>
    <row r="56" spans="2:14" ht="246.75" customHeight="1" thickBot="1" x14ac:dyDescent="0.3">
      <c r="B56" s="45"/>
      <c r="C56" s="68"/>
      <c r="D56" s="45"/>
      <c r="E56" s="6" t="s">
        <v>154</v>
      </c>
      <c r="F56" s="6" t="s">
        <v>158</v>
      </c>
      <c r="G56" s="4">
        <v>0</v>
      </c>
      <c r="H56" s="29">
        <v>4</v>
      </c>
      <c r="I56" s="29">
        <v>19</v>
      </c>
      <c r="J56" s="29">
        <v>0</v>
      </c>
      <c r="K56" s="29">
        <v>0</v>
      </c>
      <c r="L56" s="29">
        <v>0</v>
      </c>
    </row>
    <row r="57" spans="2:14" ht="15.75" thickBot="1" x14ac:dyDescent="0.3">
      <c r="B57" s="74">
        <v>2.4</v>
      </c>
      <c r="C57" s="77" t="s">
        <v>159</v>
      </c>
      <c r="D57" s="43" t="s">
        <v>90</v>
      </c>
      <c r="E57" s="5" t="s">
        <v>160</v>
      </c>
      <c r="F57" s="6" t="s">
        <v>163</v>
      </c>
      <c r="G57" s="4">
        <v>3</v>
      </c>
    </row>
    <row r="58" spans="2:14" ht="390.75" thickBot="1" x14ac:dyDescent="0.3">
      <c r="B58" s="75"/>
      <c r="C58" s="78"/>
      <c r="D58" s="44"/>
      <c r="E58" s="25" t="s">
        <v>161</v>
      </c>
      <c r="F58" s="6" t="s">
        <v>164</v>
      </c>
      <c r="G58" s="4">
        <v>2</v>
      </c>
      <c r="H58" s="29">
        <v>0</v>
      </c>
      <c r="I58" s="29">
        <v>0</v>
      </c>
      <c r="J58" s="29">
        <v>0</v>
      </c>
      <c r="K58" s="29">
        <v>0</v>
      </c>
      <c r="L58" s="29">
        <v>0</v>
      </c>
      <c r="M58" s="29" t="s">
        <v>414</v>
      </c>
      <c r="N58" s="29"/>
    </row>
    <row r="59" spans="2:14" ht="341.25" customHeight="1" thickBot="1" x14ac:dyDescent="0.3">
      <c r="B59" s="75"/>
      <c r="C59" s="78"/>
      <c r="D59" s="44"/>
      <c r="E59" s="25" t="s">
        <v>162</v>
      </c>
      <c r="F59" s="6" t="s">
        <v>165</v>
      </c>
      <c r="G59" s="4">
        <v>1</v>
      </c>
      <c r="H59">
        <f>140000/177101633.64</f>
        <v>7.9050654204908331E-4</v>
      </c>
    </row>
    <row r="60" spans="2:14" ht="15.75" thickBot="1" x14ac:dyDescent="0.3">
      <c r="B60" s="76"/>
      <c r="C60" s="79"/>
      <c r="D60" s="45"/>
      <c r="E60" s="24"/>
      <c r="F60" s="6" t="s">
        <v>166</v>
      </c>
      <c r="G60" s="4">
        <v>0</v>
      </c>
    </row>
    <row r="61" spans="2:14" x14ac:dyDescent="0.25">
      <c r="B61" s="43">
        <v>2.5</v>
      </c>
      <c r="C61" s="67" t="s">
        <v>167</v>
      </c>
      <c r="D61" s="43" t="s">
        <v>168</v>
      </c>
      <c r="E61" s="5" t="s">
        <v>169</v>
      </c>
      <c r="F61" s="67" t="s">
        <v>173</v>
      </c>
      <c r="G61" s="43">
        <v>3</v>
      </c>
      <c r="H61">
        <f>H64/H65*100</f>
        <v>91.472382157426296</v>
      </c>
      <c r="I61">
        <f>I64/I65*100</f>
        <v>98.760888282152919</v>
      </c>
      <c r="J61">
        <f>J64/J65*100</f>
        <v>0</v>
      </c>
      <c r="L61">
        <f>L64/L65*100</f>
        <v>100</v>
      </c>
    </row>
    <row r="62" spans="2:14" ht="15.75" thickBot="1" x14ac:dyDescent="0.3">
      <c r="B62" s="44"/>
      <c r="C62" s="72"/>
      <c r="D62" s="44"/>
      <c r="E62" s="5"/>
      <c r="F62" s="68"/>
      <c r="G62" s="45"/>
    </row>
    <row r="63" spans="2:14" ht="39" customHeight="1" thickBot="1" x14ac:dyDescent="0.3">
      <c r="B63" s="44"/>
      <c r="C63" s="72"/>
      <c r="D63" s="44"/>
      <c r="E63" s="5" t="s">
        <v>170</v>
      </c>
      <c r="F63" s="6" t="s">
        <v>103</v>
      </c>
      <c r="G63" s="4">
        <v>2</v>
      </c>
      <c r="H63">
        <v>2</v>
      </c>
      <c r="I63">
        <v>3</v>
      </c>
      <c r="J63">
        <v>0</v>
      </c>
      <c r="K63">
        <v>0</v>
      </c>
      <c r="L63">
        <v>3</v>
      </c>
      <c r="M63" t="s">
        <v>414</v>
      </c>
    </row>
    <row r="64" spans="2:14" ht="90" customHeight="1" thickBot="1" x14ac:dyDescent="0.3">
      <c r="B64" s="44"/>
      <c r="C64" s="72"/>
      <c r="D64" s="44"/>
      <c r="E64" s="5" t="s">
        <v>171</v>
      </c>
      <c r="F64" s="6" t="s">
        <v>174</v>
      </c>
      <c r="G64" s="4">
        <v>1</v>
      </c>
      <c r="H64">
        <v>487256</v>
      </c>
      <c r="I64">
        <v>763953</v>
      </c>
      <c r="J64">
        <v>0</v>
      </c>
      <c r="K64">
        <v>0</v>
      </c>
      <c r="L64">
        <v>7711</v>
      </c>
    </row>
    <row r="65" spans="2:13" ht="117.75" customHeight="1" thickBot="1" x14ac:dyDescent="0.3">
      <c r="B65" s="45"/>
      <c r="C65" s="68"/>
      <c r="D65" s="45"/>
      <c r="E65" s="6" t="s">
        <v>172</v>
      </c>
      <c r="F65" s="6" t="s">
        <v>132</v>
      </c>
      <c r="G65" s="4">
        <v>0</v>
      </c>
      <c r="H65">
        <v>532681</v>
      </c>
      <c r="I65">
        <v>773538</v>
      </c>
      <c r="J65">
        <v>1927</v>
      </c>
      <c r="K65">
        <v>1272</v>
      </c>
      <c r="L65">
        <v>7711</v>
      </c>
    </row>
    <row r="66" spans="2:13" x14ac:dyDescent="0.25">
      <c r="B66" s="43">
        <v>2.6</v>
      </c>
      <c r="C66" s="67" t="s">
        <v>175</v>
      </c>
      <c r="D66" s="43" t="s">
        <v>90</v>
      </c>
      <c r="E66" s="5" t="s">
        <v>176</v>
      </c>
      <c r="F66" s="65">
        <v>0</v>
      </c>
      <c r="G66" s="43">
        <v>3</v>
      </c>
    </row>
    <row r="67" spans="2:13" ht="15.75" thickBot="1" x14ac:dyDescent="0.3">
      <c r="B67" s="44"/>
      <c r="C67" s="72"/>
      <c r="D67" s="44"/>
      <c r="E67" s="5"/>
      <c r="F67" s="66"/>
      <c r="G67" s="45"/>
    </row>
    <row r="68" spans="2:13" ht="26.25" thickBot="1" x14ac:dyDescent="0.3">
      <c r="B68" s="44"/>
      <c r="C68" s="72"/>
      <c r="D68" s="44"/>
      <c r="E68" s="5" t="s">
        <v>170</v>
      </c>
      <c r="F68" s="6" t="s">
        <v>178</v>
      </c>
      <c r="G68" s="4">
        <v>2</v>
      </c>
      <c r="H68">
        <v>2</v>
      </c>
      <c r="I68">
        <v>3</v>
      </c>
      <c r="J68">
        <v>3</v>
      </c>
      <c r="K68">
        <v>3</v>
      </c>
      <c r="L68">
        <v>3</v>
      </c>
      <c r="M68" t="s">
        <v>414</v>
      </c>
    </row>
    <row r="69" spans="2:13" ht="90" customHeight="1" thickBot="1" x14ac:dyDescent="0.3">
      <c r="B69" s="44"/>
      <c r="C69" s="72"/>
      <c r="D69" s="44"/>
      <c r="E69" s="5" t="s">
        <v>177</v>
      </c>
      <c r="F69" s="6" t="s">
        <v>179</v>
      </c>
      <c r="G69" s="4">
        <v>1</v>
      </c>
    </row>
    <row r="70" spans="2:13" ht="72" customHeight="1" thickBot="1" x14ac:dyDescent="0.3">
      <c r="B70" s="45"/>
      <c r="C70" s="68"/>
      <c r="D70" s="45"/>
      <c r="E70" s="6" t="s">
        <v>137</v>
      </c>
      <c r="F70" s="6" t="s">
        <v>180</v>
      </c>
      <c r="G70" s="4">
        <v>0</v>
      </c>
    </row>
    <row r="71" spans="2:13" ht="36.75" customHeight="1" thickBot="1" x14ac:dyDescent="0.3">
      <c r="B71" s="43">
        <v>2.7</v>
      </c>
      <c r="C71" s="67" t="s">
        <v>181</v>
      </c>
      <c r="D71" s="43" t="s">
        <v>182</v>
      </c>
      <c r="E71" s="5" t="s">
        <v>183</v>
      </c>
      <c r="F71" s="26">
        <v>0</v>
      </c>
      <c r="G71" s="4">
        <v>3</v>
      </c>
      <c r="H71">
        <v>3</v>
      </c>
      <c r="I71">
        <v>3</v>
      </c>
      <c r="J71">
        <v>3</v>
      </c>
      <c r="K71">
        <v>3</v>
      </c>
      <c r="L71">
        <v>3</v>
      </c>
      <c r="M71" t="s">
        <v>414</v>
      </c>
    </row>
    <row r="72" spans="2:13" ht="162" customHeight="1" thickBot="1" x14ac:dyDescent="0.3">
      <c r="B72" s="44"/>
      <c r="C72" s="72"/>
      <c r="D72" s="44"/>
      <c r="E72" s="5" t="s">
        <v>184</v>
      </c>
      <c r="F72" s="6" t="s">
        <v>185</v>
      </c>
      <c r="G72" s="4">
        <v>2</v>
      </c>
    </row>
    <row r="73" spans="2:13" ht="94.5" customHeight="1" thickBot="1" x14ac:dyDescent="0.3">
      <c r="B73" s="44"/>
      <c r="C73" s="72"/>
      <c r="D73" s="44"/>
      <c r="E73" s="5" t="s">
        <v>137</v>
      </c>
      <c r="F73" s="6" t="s">
        <v>186</v>
      </c>
      <c r="G73" s="4">
        <v>1</v>
      </c>
    </row>
    <row r="74" spans="2:13" ht="15.75" thickBot="1" x14ac:dyDescent="0.3">
      <c r="B74" s="45"/>
      <c r="C74" s="68"/>
      <c r="D74" s="45"/>
      <c r="E74" s="24"/>
      <c r="F74" s="6" t="s">
        <v>187</v>
      </c>
      <c r="G74" s="4">
        <v>0</v>
      </c>
    </row>
    <row r="75" spans="2:13" x14ac:dyDescent="0.25">
      <c r="B75" s="43">
        <v>2.8</v>
      </c>
      <c r="C75" s="67" t="s">
        <v>188</v>
      </c>
      <c r="D75" s="43" t="s">
        <v>90</v>
      </c>
      <c r="E75" s="5" t="s">
        <v>189</v>
      </c>
      <c r="F75" s="65">
        <v>0</v>
      </c>
      <c r="G75" s="43">
        <v>4</v>
      </c>
    </row>
    <row r="76" spans="2:13" ht="15.75" thickBot="1" x14ac:dyDescent="0.3">
      <c r="B76" s="44"/>
      <c r="C76" s="72"/>
      <c r="D76" s="44"/>
      <c r="E76" s="5"/>
      <c r="F76" s="66"/>
      <c r="G76" s="45"/>
      <c r="H76">
        <v>4</v>
      </c>
      <c r="I76">
        <v>4</v>
      </c>
      <c r="J76">
        <v>4</v>
      </c>
      <c r="K76">
        <v>4</v>
      </c>
      <c r="L76">
        <v>4</v>
      </c>
      <c r="M76" t="s">
        <v>414</v>
      </c>
    </row>
    <row r="77" spans="2:13" ht="15.75" thickBot="1" x14ac:dyDescent="0.3">
      <c r="B77" s="44"/>
      <c r="C77" s="72"/>
      <c r="D77" s="44"/>
      <c r="E77" s="5" t="s">
        <v>170</v>
      </c>
      <c r="F77" s="6" t="s">
        <v>193</v>
      </c>
      <c r="G77" s="4">
        <v>3</v>
      </c>
    </row>
    <row r="78" spans="2:13" ht="29.25" customHeight="1" thickBot="1" x14ac:dyDescent="0.3">
      <c r="B78" s="44"/>
      <c r="C78" s="72"/>
      <c r="D78" s="44"/>
      <c r="E78" s="5" t="s">
        <v>190</v>
      </c>
      <c r="F78" s="6" t="s">
        <v>194</v>
      </c>
      <c r="G78" s="4">
        <v>2</v>
      </c>
    </row>
    <row r="79" spans="2:13" ht="121.5" customHeight="1" thickBot="1" x14ac:dyDescent="0.3">
      <c r="B79" s="44"/>
      <c r="C79" s="72"/>
      <c r="D79" s="44"/>
      <c r="E79" s="5" t="s">
        <v>191</v>
      </c>
      <c r="F79" s="6" t="s">
        <v>195</v>
      </c>
      <c r="G79" s="4">
        <v>1</v>
      </c>
    </row>
    <row r="80" spans="2:13" ht="84.75" customHeight="1" thickBot="1" x14ac:dyDescent="0.3">
      <c r="B80" s="45"/>
      <c r="C80" s="68"/>
      <c r="D80" s="45"/>
      <c r="E80" s="6" t="s">
        <v>192</v>
      </c>
      <c r="F80" s="6" t="s">
        <v>196</v>
      </c>
      <c r="G80" s="4">
        <v>0</v>
      </c>
    </row>
    <row r="81" spans="2:13" x14ac:dyDescent="0.25">
      <c r="B81" s="43">
        <v>2.9</v>
      </c>
      <c r="C81" s="67" t="s">
        <v>197</v>
      </c>
      <c r="D81" s="43" t="s">
        <v>90</v>
      </c>
      <c r="E81" s="5" t="s">
        <v>198</v>
      </c>
      <c r="F81" s="65">
        <v>0</v>
      </c>
      <c r="G81" s="43">
        <v>2</v>
      </c>
    </row>
    <row r="82" spans="2:13" x14ac:dyDescent="0.25">
      <c r="B82" s="44"/>
      <c r="C82" s="72"/>
      <c r="D82" s="44"/>
      <c r="E82" s="5"/>
      <c r="F82" s="73"/>
      <c r="G82" s="44"/>
      <c r="I82" t="e">
        <f>I84/I85*100</f>
        <v>#DIV/0!</v>
      </c>
    </row>
    <row r="83" spans="2:13" ht="15.75" thickBot="1" x14ac:dyDescent="0.3">
      <c r="B83" s="44"/>
      <c r="C83" s="72"/>
      <c r="D83" s="44"/>
      <c r="E83" s="5" t="s">
        <v>170</v>
      </c>
      <c r="F83" s="66"/>
      <c r="G83" s="45"/>
      <c r="H83">
        <v>2</v>
      </c>
      <c r="I83">
        <v>2</v>
      </c>
      <c r="J83">
        <v>2</v>
      </c>
      <c r="K83">
        <v>2</v>
      </c>
      <c r="L83">
        <v>2</v>
      </c>
      <c r="M83" t="s">
        <v>414</v>
      </c>
    </row>
    <row r="84" spans="2:13" ht="99" customHeight="1" thickBot="1" x14ac:dyDescent="0.3">
      <c r="B84" s="44"/>
      <c r="C84" s="72"/>
      <c r="D84" s="44"/>
      <c r="E84" s="5" t="s">
        <v>199</v>
      </c>
      <c r="F84" s="6" t="s">
        <v>200</v>
      </c>
      <c r="G84" s="4">
        <v>1</v>
      </c>
    </row>
    <row r="85" spans="2:13" ht="97.5" customHeight="1" thickBot="1" x14ac:dyDescent="0.3">
      <c r="B85" s="45"/>
      <c r="C85" s="68"/>
      <c r="D85" s="45"/>
      <c r="E85" s="6" t="s">
        <v>192</v>
      </c>
      <c r="F85" s="6" t="s">
        <v>196</v>
      </c>
      <c r="G85" s="4">
        <v>0</v>
      </c>
      <c r="H85">
        <v>0</v>
      </c>
      <c r="I85">
        <v>0</v>
      </c>
      <c r="J85">
        <v>0</v>
      </c>
      <c r="K85">
        <v>0</v>
      </c>
      <c r="L85">
        <v>0</v>
      </c>
    </row>
    <row r="86" spans="2:13" ht="409.6" customHeight="1" thickBot="1" x14ac:dyDescent="0.3">
      <c r="B86" s="43">
        <v>2.1</v>
      </c>
      <c r="C86" s="67" t="s">
        <v>201</v>
      </c>
      <c r="D86" s="43" t="s">
        <v>90</v>
      </c>
      <c r="E86" s="67" t="s">
        <v>202</v>
      </c>
      <c r="F86" s="6" t="s">
        <v>203</v>
      </c>
      <c r="G86" s="4">
        <v>3</v>
      </c>
      <c r="H86" s="29">
        <v>3</v>
      </c>
      <c r="I86" s="29">
        <v>3</v>
      </c>
      <c r="J86" s="29">
        <v>3</v>
      </c>
      <c r="K86" s="29">
        <v>3</v>
      </c>
      <c r="L86" s="29">
        <v>3</v>
      </c>
      <c r="M86" s="30" t="s">
        <v>414</v>
      </c>
    </row>
    <row r="87" spans="2:13" ht="26.25" thickBot="1" x14ac:dyDescent="0.3">
      <c r="B87" s="44"/>
      <c r="C87" s="72"/>
      <c r="D87" s="44"/>
      <c r="E87" s="72"/>
      <c r="F87" s="6" t="s">
        <v>204</v>
      </c>
      <c r="G87" s="4">
        <v>2</v>
      </c>
    </row>
    <row r="88" spans="2:13" ht="26.25" thickBot="1" x14ac:dyDescent="0.3">
      <c r="B88" s="44"/>
      <c r="C88" s="72"/>
      <c r="D88" s="44"/>
      <c r="E88" s="72"/>
      <c r="F88" s="6" t="s">
        <v>205</v>
      </c>
      <c r="G88" s="4">
        <v>1</v>
      </c>
    </row>
    <row r="89" spans="2:13" ht="26.25" thickBot="1" x14ac:dyDescent="0.3">
      <c r="B89" s="45"/>
      <c r="C89" s="68"/>
      <c r="D89" s="45"/>
      <c r="E89" s="68"/>
      <c r="F89" s="6" t="s">
        <v>206</v>
      </c>
      <c r="G89" s="4">
        <v>0</v>
      </c>
    </row>
    <row r="90" spans="2:13" ht="109.5" customHeight="1" x14ac:dyDescent="0.25">
      <c r="B90" s="43">
        <v>2.11</v>
      </c>
      <c r="C90" s="67" t="s">
        <v>16</v>
      </c>
      <c r="D90" s="43" t="s">
        <v>182</v>
      </c>
      <c r="E90" s="5" t="s">
        <v>207</v>
      </c>
      <c r="F90" s="67" t="s">
        <v>215</v>
      </c>
      <c r="G90" s="43">
        <v>5</v>
      </c>
      <c r="H90" s="29">
        <v>0</v>
      </c>
      <c r="I90" s="29">
        <v>0</v>
      </c>
      <c r="J90" s="29">
        <v>0</v>
      </c>
      <c r="K90" s="29">
        <v>0</v>
      </c>
      <c r="L90" s="29">
        <v>0</v>
      </c>
      <c r="M90" s="30" t="s">
        <v>414</v>
      </c>
    </row>
    <row r="91" spans="2:13" ht="51.75" customHeight="1" x14ac:dyDescent="0.25">
      <c r="B91" s="44"/>
      <c r="C91" s="72"/>
      <c r="D91" s="44"/>
      <c r="E91" s="5" t="s">
        <v>208</v>
      </c>
      <c r="F91" s="72"/>
      <c r="G91" s="44"/>
    </row>
    <row r="92" spans="2:13" ht="42.75" customHeight="1" thickBot="1" x14ac:dyDescent="0.3">
      <c r="B92" s="44"/>
      <c r="C92" s="72"/>
      <c r="D92" s="44"/>
      <c r="E92" s="5" t="s">
        <v>209</v>
      </c>
      <c r="F92" s="68"/>
      <c r="G92" s="45"/>
    </row>
    <row r="93" spans="2:13" ht="73.5" customHeight="1" thickBot="1" x14ac:dyDescent="0.3">
      <c r="B93" s="44"/>
      <c r="C93" s="72"/>
      <c r="D93" s="44"/>
      <c r="E93" s="5" t="s">
        <v>210</v>
      </c>
      <c r="F93" s="6" t="s">
        <v>216</v>
      </c>
      <c r="G93" s="4">
        <v>4</v>
      </c>
    </row>
    <row r="94" spans="2:13" ht="86.25" customHeight="1" thickBot="1" x14ac:dyDescent="0.3">
      <c r="B94" s="44"/>
      <c r="C94" s="72"/>
      <c r="D94" s="44"/>
      <c r="E94" s="5" t="s">
        <v>211</v>
      </c>
      <c r="F94" s="6" t="s">
        <v>217</v>
      </c>
      <c r="G94" s="4">
        <v>3</v>
      </c>
    </row>
    <row r="95" spans="2:13" ht="119.25" customHeight="1" thickBot="1" x14ac:dyDescent="0.3">
      <c r="B95" s="44"/>
      <c r="C95" s="72"/>
      <c r="D95" s="44"/>
      <c r="E95" s="5" t="s">
        <v>212</v>
      </c>
      <c r="F95" s="6" t="s">
        <v>218</v>
      </c>
      <c r="G95" s="4">
        <v>2</v>
      </c>
    </row>
    <row r="96" spans="2:13" ht="126.75" customHeight="1" thickBot="1" x14ac:dyDescent="0.3">
      <c r="B96" s="44"/>
      <c r="C96" s="72"/>
      <c r="D96" s="44"/>
      <c r="E96" s="5" t="s">
        <v>213</v>
      </c>
      <c r="F96" s="6" t="s">
        <v>219</v>
      </c>
      <c r="G96" s="4">
        <v>1</v>
      </c>
    </row>
    <row r="97" spans="2:13" ht="81" customHeight="1" thickBot="1" x14ac:dyDescent="0.3">
      <c r="B97" s="45"/>
      <c r="C97" s="68"/>
      <c r="D97" s="45"/>
      <c r="E97" s="6" t="s">
        <v>214</v>
      </c>
      <c r="F97" s="6" t="s">
        <v>220</v>
      </c>
      <c r="G97" s="4">
        <v>0</v>
      </c>
    </row>
    <row r="98" spans="2:13" ht="25.5" customHeight="1" thickBot="1" x14ac:dyDescent="0.3">
      <c r="B98" s="3">
        <v>3</v>
      </c>
      <c r="C98" s="69" t="s">
        <v>221</v>
      </c>
      <c r="D98" s="70"/>
      <c r="E98" s="70"/>
      <c r="F98" s="70"/>
      <c r="G98" s="71"/>
    </row>
    <row r="99" spans="2:13" ht="61.5" customHeight="1" thickBot="1" x14ac:dyDescent="0.3">
      <c r="B99" s="43">
        <v>3.1</v>
      </c>
      <c r="C99" s="67" t="s">
        <v>222</v>
      </c>
      <c r="D99" s="43" t="s">
        <v>90</v>
      </c>
      <c r="E99" s="67" t="s">
        <v>223</v>
      </c>
      <c r="F99" s="6" t="s">
        <v>224</v>
      </c>
      <c r="G99" s="4">
        <v>5</v>
      </c>
      <c r="H99">
        <v>5</v>
      </c>
      <c r="I99">
        <v>5</v>
      </c>
      <c r="J99">
        <v>5</v>
      </c>
      <c r="K99">
        <v>5</v>
      </c>
      <c r="L99">
        <v>5</v>
      </c>
      <c r="M99" t="s">
        <v>414</v>
      </c>
    </row>
    <row r="100" spans="2:13" ht="153.75" customHeight="1" thickBot="1" x14ac:dyDescent="0.3">
      <c r="B100" s="44"/>
      <c r="C100" s="72"/>
      <c r="D100" s="44"/>
      <c r="E100" s="72"/>
      <c r="F100" s="6" t="s">
        <v>225</v>
      </c>
      <c r="G100" s="4">
        <v>3</v>
      </c>
    </row>
    <row r="101" spans="2:13" ht="145.5" customHeight="1" thickBot="1" x14ac:dyDescent="0.3">
      <c r="B101" s="45"/>
      <c r="C101" s="68"/>
      <c r="D101" s="45"/>
      <c r="E101" s="68"/>
      <c r="F101" s="6" t="s">
        <v>226</v>
      </c>
      <c r="G101" s="4">
        <v>0</v>
      </c>
    </row>
    <row r="102" spans="2:13" ht="114.75" customHeight="1" thickBot="1" x14ac:dyDescent="0.3">
      <c r="B102" s="43">
        <v>3.2</v>
      </c>
      <c r="C102" s="67" t="s">
        <v>227</v>
      </c>
      <c r="D102" s="43" t="s">
        <v>90</v>
      </c>
      <c r="E102" s="67" t="s">
        <v>228</v>
      </c>
      <c r="F102" s="6" t="s">
        <v>229</v>
      </c>
      <c r="G102" s="4">
        <v>5</v>
      </c>
      <c r="H102">
        <v>5</v>
      </c>
      <c r="I102">
        <v>3</v>
      </c>
      <c r="J102">
        <v>5</v>
      </c>
      <c r="K102">
        <v>5</v>
      </c>
      <c r="L102">
        <v>5</v>
      </c>
      <c r="M102" t="s">
        <v>414</v>
      </c>
    </row>
    <row r="103" spans="2:13" ht="131.25" customHeight="1" thickBot="1" x14ac:dyDescent="0.3">
      <c r="B103" s="44"/>
      <c r="C103" s="72"/>
      <c r="D103" s="44"/>
      <c r="E103" s="72"/>
      <c r="F103" s="6" t="s">
        <v>230</v>
      </c>
      <c r="G103" s="4">
        <v>3</v>
      </c>
    </row>
    <row r="104" spans="2:13" ht="129" customHeight="1" thickBot="1" x14ac:dyDescent="0.3">
      <c r="B104" s="45"/>
      <c r="C104" s="68"/>
      <c r="D104" s="45"/>
      <c r="E104" s="68"/>
      <c r="F104" s="6" t="s">
        <v>231</v>
      </c>
      <c r="G104" s="4">
        <v>0</v>
      </c>
    </row>
    <row r="105" spans="2:13" ht="25.5" customHeight="1" thickBot="1" x14ac:dyDescent="0.3">
      <c r="B105" s="3">
        <v>4</v>
      </c>
      <c r="C105" s="69" t="s">
        <v>232</v>
      </c>
      <c r="D105" s="70"/>
      <c r="E105" s="70"/>
      <c r="F105" s="70"/>
      <c r="G105" s="71"/>
    </row>
    <row r="106" spans="2:13" ht="260.25" customHeight="1" thickBot="1" x14ac:dyDescent="0.3">
      <c r="B106" s="43">
        <v>4.0999999999999996</v>
      </c>
      <c r="C106" s="67" t="s">
        <v>233</v>
      </c>
      <c r="D106" s="43" t="s">
        <v>234</v>
      </c>
      <c r="E106" s="67" t="s">
        <v>235</v>
      </c>
      <c r="F106" s="6" t="s">
        <v>236</v>
      </c>
      <c r="G106" s="4">
        <v>2</v>
      </c>
      <c r="H106">
        <v>2</v>
      </c>
      <c r="I106">
        <v>0</v>
      </c>
      <c r="J106">
        <v>0</v>
      </c>
      <c r="K106">
        <v>2</v>
      </c>
      <c r="L106">
        <v>2</v>
      </c>
      <c r="M106" t="s">
        <v>414</v>
      </c>
    </row>
    <row r="107" spans="2:13" ht="242.25" customHeight="1" thickBot="1" x14ac:dyDescent="0.3">
      <c r="B107" s="45"/>
      <c r="C107" s="68"/>
      <c r="D107" s="45"/>
      <c r="E107" s="68"/>
      <c r="F107" s="6" t="s">
        <v>237</v>
      </c>
      <c r="G107" s="4">
        <v>0</v>
      </c>
    </row>
    <row r="108" spans="2:13" ht="75.75" customHeight="1" x14ac:dyDescent="0.25">
      <c r="B108" s="43">
        <v>4.2</v>
      </c>
      <c r="C108" s="67" t="s">
        <v>238</v>
      </c>
      <c r="D108" s="43" t="s">
        <v>239</v>
      </c>
      <c r="E108" s="5" t="s">
        <v>240</v>
      </c>
      <c r="F108" s="67" t="s">
        <v>243</v>
      </c>
      <c r="G108" s="43">
        <v>2</v>
      </c>
    </row>
    <row r="109" spans="2:13" x14ac:dyDescent="0.25">
      <c r="B109" s="44"/>
      <c r="C109" s="72"/>
      <c r="D109" s="44"/>
      <c r="E109" s="5"/>
      <c r="F109" s="72"/>
      <c r="G109" s="44"/>
    </row>
    <row r="110" spans="2:13" ht="15.75" thickBot="1" x14ac:dyDescent="0.3">
      <c r="B110" s="44"/>
      <c r="C110" s="72"/>
      <c r="D110" s="44"/>
      <c r="E110" s="5" t="s">
        <v>98</v>
      </c>
      <c r="F110" s="68"/>
      <c r="G110" s="45"/>
      <c r="H110">
        <v>1</v>
      </c>
      <c r="I110">
        <v>0</v>
      </c>
      <c r="J110">
        <v>0</v>
      </c>
      <c r="K110">
        <v>1</v>
      </c>
      <c r="L110">
        <v>1</v>
      </c>
      <c r="M110" t="s">
        <v>414</v>
      </c>
    </row>
    <row r="111" spans="2:13" ht="153.75" customHeight="1" thickBot="1" x14ac:dyDescent="0.3">
      <c r="B111" s="44"/>
      <c r="C111" s="72"/>
      <c r="D111" s="44"/>
      <c r="E111" s="5" t="s">
        <v>241</v>
      </c>
      <c r="F111" s="6" t="s">
        <v>244</v>
      </c>
      <c r="G111" s="4">
        <v>1</v>
      </c>
    </row>
    <row r="112" spans="2:13" ht="105.75" customHeight="1" thickBot="1" x14ac:dyDescent="0.3">
      <c r="B112" s="45"/>
      <c r="C112" s="68"/>
      <c r="D112" s="45"/>
      <c r="E112" s="6" t="s">
        <v>242</v>
      </c>
      <c r="F112" s="6" t="s">
        <v>245</v>
      </c>
      <c r="G112" s="4">
        <v>0</v>
      </c>
    </row>
    <row r="113" spans="2:13" ht="62.25" hidden="1" customHeight="1" x14ac:dyDescent="0.25">
      <c r="B113" s="43">
        <v>4.3</v>
      </c>
      <c r="C113" s="67" t="s">
        <v>246</v>
      </c>
      <c r="D113" s="43" t="s">
        <v>239</v>
      </c>
      <c r="E113" s="5" t="s">
        <v>240</v>
      </c>
      <c r="F113" s="67" t="s">
        <v>249</v>
      </c>
      <c r="G113" s="43">
        <v>2</v>
      </c>
    </row>
    <row r="114" spans="2:13" hidden="1" x14ac:dyDescent="0.25">
      <c r="B114" s="44"/>
      <c r="C114" s="72"/>
      <c r="D114" s="44"/>
      <c r="E114" s="5"/>
      <c r="F114" s="72"/>
      <c r="G114" s="44"/>
      <c r="H114">
        <v>0</v>
      </c>
      <c r="I114">
        <v>0</v>
      </c>
      <c r="J114">
        <v>0</v>
      </c>
      <c r="K114">
        <v>0</v>
      </c>
      <c r="L114">
        <v>0</v>
      </c>
      <c r="M114" t="s">
        <v>414</v>
      </c>
    </row>
    <row r="115" spans="2:13" ht="8.25" hidden="1" customHeight="1" thickBot="1" x14ac:dyDescent="0.3">
      <c r="B115" s="44"/>
      <c r="C115" s="72"/>
      <c r="D115" s="44"/>
      <c r="E115" s="5" t="s">
        <v>98</v>
      </c>
      <c r="F115" s="68"/>
      <c r="G115" s="45"/>
    </row>
    <row r="116" spans="2:13" ht="156" hidden="1" customHeight="1" thickBot="1" x14ac:dyDescent="0.3">
      <c r="B116" s="44"/>
      <c r="C116" s="72"/>
      <c r="D116" s="44"/>
      <c r="E116" s="5" t="s">
        <v>247</v>
      </c>
      <c r="F116" s="6" t="s">
        <v>250</v>
      </c>
      <c r="G116" s="4">
        <v>1</v>
      </c>
    </row>
    <row r="117" spans="2:13" ht="132" hidden="1" customHeight="1" thickBot="1" x14ac:dyDescent="0.3">
      <c r="B117" s="45"/>
      <c r="C117" s="68"/>
      <c r="D117" s="45"/>
      <c r="E117" s="6" t="s">
        <v>248</v>
      </c>
      <c r="F117" s="6" t="s">
        <v>251</v>
      </c>
      <c r="G117" s="4">
        <v>0</v>
      </c>
    </row>
    <row r="118" spans="2:13" ht="82.5" customHeight="1" thickBot="1" x14ac:dyDescent="0.3">
      <c r="B118" s="43">
        <v>4.4000000000000004</v>
      </c>
      <c r="C118" s="67" t="s">
        <v>252</v>
      </c>
      <c r="D118" s="43" t="s">
        <v>234</v>
      </c>
      <c r="E118" s="67" t="s">
        <v>253</v>
      </c>
      <c r="F118" s="6" t="s">
        <v>254</v>
      </c>
      <c r="G118" s="4">
        <v>2</v>
      </c>
      <c r="H118">
        <v>2</v>
      </c>
      <c r="I118">
        <v>0</v>
      </c>
      <c r="J118">
        <v>0</v>
      </c>
      <c r="K118">
        <v>2</v>
      </c>
      <c r="L118">
        <v>2</v>
      </c>
      <c r="M118" t="s">
        <v>414</v>
      </c>
    </row>
    <row r="119" spans="2:13" ht="39" thickBot="1" x14ac:dyDescent="0.3">
      <c r="B119" s="44"/>
      <c r="C119" s="72"/>
      <c r="D119" s="44"/>
      <c r="E119" s="72"/>
      <c r="F119" s="6" t="s">
        <v>255</v>
      </c>
      <c r="G119" s="4">
        <v>1.5</v>
      </c>
    </row>
    <row r="120" spans="2:13" ht="39" thickBot="1" x14ac:dyDescent="0.3">
      <c r="B120" s="44"/>
      <c r="C120" s="72"/>
      <c r="D120" s="44"/>
      <c r="E120" s="72"/>
      <c r="F120" s="6" t="s">
        <v>256</v>
      </c>
      <c r="G120" s="4">
        <v>1</v>
      </c>
    </row>
    <row r="121" spans="2:13" ht="39" thickBot="1" x14ac:dyDescent="0.3">
      <c r="B121" s="45"/>
      <c r="C121" s="68"/>
      <c r="D121" s="45"/>
      <c r="E121" s="68"/>
      <c r="F121" s="6" t="s">
        <v>257</v>
      </c>
      <c r="G121" s="4">
        <v>0</v>
      </c>
    </row>
    <row r="122" spans="2:13" ht="104.25" customHeight="1" thickBot="1" x14ac:dyDescent="0.3">
      <c r="B122" s="43">
        <v>4.5</v>
      </c>
      <c r="C122" s="67" t="s">
        <v>258</v>
      </c>
      <c r="D122" s="43" t="s">
        <v>90</v>
      </c>
      <c r="E122" s="5" t="s">
        <v>259</v>
      </c>
      <c r="F122" s="6" t="s">
        <v>262</v>
      </c>
      <c r="G122" s="4">
        <v>2</v>
      </c>
      <c r="H122">
        <v>2</v>
      </c>
      <c r="I122">
        <v>2</v>
      </c>
      <c r="J122">
        <v>2</v>
      </c>
      <c r="K122">
        <v>2</v>
      </c>
      <c r="L122">
        <v>2</v>
      </c>
      <c r="M122" t="s">
        <v>414</v>
      </c>
    </row>
    <row r="123" spans="2:13" ht="91.5" customHeight="1" thickBot="1" x14ac:dyDescent="0.3">
      <c r="B123" s="44"/>
      <c r="C123" s="72"/>
      <c r="D123" s="44"/>
      <c r="E123" s="5" t="s">
        <v>260</v>
      </c>
      <c r="F123" s="6" t="s">
        <v>263</v>
      </c>
      <c r="G123" s="4">
        <v>1.5</v>
      </c>
    </row>
    <row r="124" spans="2:13" ht="120.75" customHeight="1" thickBot="1" x14ac:dyDescent="0.3">
      <c r="B124" s="44"/>
      <c r="C124" s="72"/>
      <c r="D124" s="44"/>
      <c r="E124" s="5" t="s">
        <v>261</v>
      </c>
      <c r="F124" s="6" t="s">
        <v>264</v>
      </c>
      <c r="G124" s="4">
        <v>1</v>
      </c>
    </row>
    <row r="125" spans="2:13" ht="127.5" customHeight="1" thickBot="1" x14ac:dyDescent="0.3">
      <c r="B125" s="44"/>
      <c r="C125" s="72"/>
      <c r="D125" s="44"/>
      <c r="E125" s="27"/>
      <c r="F125" s="6" t="s">
        <v>265</v>
      </c>
      <c r="G125" s="4">
        <v>0.5</v>
      </c>
    </row>
    <row r="126" spans="2:13" ht="97.5" customHeight="1" thickBot="1" x14ac:dyDescent="0.3">
      <c r="B126" s="45"/>
      <c r="C126" s="68"/>
      <c r="D126" s="45"/>
      <c r="E126" s="24"/>
      <c r="F126" s="6" t="s">
        <v>266</v>
      </c>
      <c r="G126" s="4">
        <v>0</v>
      </c>
    </row>
    <row r="127" spans="2:13" ht="125.25" customHeight="1" thickBot="1" x14ac:dyDescent="0.3">
      <c r="B127" s="43">
        <v>4.5999999999999996</v>
      </c>
      <c r="C127" s="67" t="s">
        <v>267</v>
      </c>
      <c r="D127" s="43" t="s">
        <v>234</v>
      </c>
      <c r="E127" s="67" t="s">
        <v>268</v>
      </c>
      <c r="F127" s="6" t="s">
        <v>269</v>
      </c>
      <c r="G127" s="4">
        <v>2</v>
      </c>
      <c r="H127">
        <v>2</v>
      </c>
      <c r="I127">
        <v>2</v>
      </c>
      <c r="J127">
        <v>2</v>
      </c>
      <c r="K127">
        <v>2</v>
      </c>
      <c r="L127">
        <v>2</v>
      </c>
      <c r="M127" t="s">
        <v>414</v>
      </c>
    </row>
    <row r="128" spans="2:13" ht="77.25" thickBot="1" x14ac:dyDescent="0.3">
      <c r="B128" s="45"/>
      <c r="C128" s="68"/>
      <c r="D128" s="45"/>
      <c r="E128" s="68"/>
      <c r="F128" s="6" t="s">
        <v>270</v>
      </c>
      <c r="G128" s="4">
        <v>0</v>
      </c>
    </row>
    <row r="129" spans="2:13" ht="44.25" customHeight="1" thickBot="1" x14ac:dyDescent="0.3">
      <c r="B129" s="43">
        <v>4.7</v>
      </c>
      <c r="C129" s="67" t="s">
        <v>271</v>
      </c>
      <c r="D129" s="43" t="s">
        <v>90</v>
      </c>
      <c r="E129" s="67" t="s">
        <v>387</v>
      </c>
      <c r="F129" s="6" t="s">
        <v>272</v>
      </c>
      <c r="G129" s="4">
        <v>3</v>
      </c>
    </row>
    <row r="130" spans="2:13" ht="108" customHeight="1" thickBot="1" x14ac:dyDescent="0.3">
      <c r="B130" s="45"/>
      <c r="C130" s="68"/>
      <c r="D130" s="45"/>
      <c r="E130" s="68"/>
      <c r="F130" s="6" t="s">
        <v>273</v>
      </c>
      <c r="G130" s="4">
        <v>0</v>
      </c>
      <c r="H130" s="29">
        <v>0</v>
      </c>
      <c r="I130" s="29">
        <v>3</v>
      </c>
      <c r="J130" s="29">
        <v>3</v>
      </c>
      <c r="K130" s="29">
        <v>3</v>
      </c>
      <c r="L130" s="29">
        <v>3</v>
      </c>
      <c r="M130" t="s">
        <v>414</v>
      </c>
    </row>
    <row r="131" spans="2:13" ht="117" customHeight="1" thickBot="1" x14ac:dyDescent="0.3">
      <c r="B131" s="43">
        <v>4.8</v>
      </c>
      <c r="C131" s="67" t="s">
        <v>274</v>
      </c>
      <c r="D131" s="43" t="s">
        <v>90</v>
      </c>
      <c r="E131" s="5" t="s">
        <v>275</v>
      </c>
      <c r="F131" s="6" t="s">
        <v>277</v>
      </c>
      <c r="G131" s="4">
        <v>3</v>
      </c>
      <c r="H131">
        <v>0</v>
      </c>
      <c r="I131">
        <v>0</v>
      </c>
      <c r="J131">
        <v>3</v>
      </c>
      <c r="K131">
        <v>3</v>
      </c>
      <c r="L131">
        <v>3</v>
      </c>
      <c r="M131" t="s">
        <v>414</v>
      </c>
    </row>
    <row r="132" spans="2:13" ht="167.25" customHeight="1" thickBot="1" x14ac:dyDescent="0.3">
      <c r="B132" s="45"/>
      <c r="C132" s="68"/>
      <c r="D132" s="45"/>
      <c r="E132" s="6" t="s">
        <v>276</v>
      </c>
      <c r="F132" s="6" t="s">
        <v>278</v>
      </c>
      <c r="G132" s="4">
        <v>0</v>
      </c>
    </row>
    <row r="133" spans="2:13" x14ac:dyDescent="0.25">
      <c r="B133" s="43">
        <v>4.9000000000000004</v>
      </c>
      <c r="C133" s="67" t="s">
        <v>279</v>
      </c>
      <c r="D133" s="43" t="s">
        <v>90</v>
      </c>
      <c r="E133" s="5" t="s">
        <v>280</v>
      </c>
      <c r="F133" s="65">
        <v>0</v>
      </c>
      <c r="G133" s="43">
        <v>3</v>
      </c>
    </row>
    <row r="134" spans="2:13" ht="15.75" thickBot="1" x14ac:dyDescent="0.3">
      <c r="B134" s="44"/>
      <c r="C134" s="72"/>
      <c r="D134" s="44"/>
      <c r="E134" s="5"/>
      <c r="F134" s="66"/>
      <c r="G134" s="45"/>
      <c r="H134">
        <v>2</v>
      </c>
      <c r="I134">
        <v>3</v>
      </c>
      <c r="J134">
        <v>3</v>
      </c>
      <c r="K134">
        <v>3</v>
      </c>
      <c r="L134">
        <v>3</v>
      </c>
      <c r="M134" t="s">
        <v>414</v>
      </c>
    </row>
    <row r="135" spans="2:13" ht="26.25" thickBot="1" x14ac:dyDescent="0.3">
      <c r="B135" s="44"/>
      <c r="C135" s="72"/>
      <c r="D135" s="44"/>
      <c r="E135" s="5" t="s">
        <v>98</v>
      </c>
      <c r="F135" s="6" t="s">
        <v>283</v>
      </c>
      <c r="G135" s="4">
        <v>2</v>
      </c>
    </row>
    <row r="136" spans="2:13" ht="139.5" customHeight="1" thickBot="1" x14ac:dyDescent="0.3">
      <c r="B136" s="44"/>
      <c r="C136" s="72"/>
      <c r="D136" s="44"/>
      <c r="E136" s="5" t="s">
        <v>281</v>
      </c>
      <c r="F136" s="6" t="s">
        <v>284</v>
      </c>
      <c r="G136" s="4">
        <v>1</v>
      </c>
    </row>
    <row r="137" spans="2:13" ht="164.25" customHeight="1" thickBot="1" x14ac:dyDescent="0.3">
      <c r="B137" s="45"/>
      <c r="C137" s="68"/>
      <c r="D137" s="45"/>
      <c r="E137" s="6" t="s">
        <v>282</v>
      </c>
      <c r="F137" s="6" t="s">
        <v>285</v>
      </c>
      <c r="G137" s="4">
        <v>0</v>
      </c>
    </row>
    <row r="138" spans="2:13" x14ac:dyDescent="0.25">
      <c r="B138" s="43">
        <v>4.0999999999999996</v>
      </c>
      <c r="C138" s="67" t="s">
        <v>286</v>
      </c>
      <c r="D138" s="43" t="s">
        <v>90</v>
      </c>
      <c r="E138" s="5" t="s">
        <v>287</v>
      </c>
      <c r="F138" s="65">
        <v>0</v>
      </c>
      <c r="G138" s="43">
        <v>3</v>
      </c>
    </row>
    <row r="139" spans="2:13" ht="15.75" thickBot="1" x14ac:dyDescent="0.3">
      <c r="B139" s="44"/>
      <c r="C139" s="72"/>
      <c r="D139" s="44"/>
      <c r="E139" s="5"/>
      <c r="F139" s="66"/>
      <c r="G139" s="45"/>
      <c r="H139">
        <v>2</v>
      </c>
      <c r="I139">
        <v>3</v>
      </c>
      <c r="J139">
        <v>3</v>
      </c>
      <c r="K139">
        <v>3</v>
      </c>
      <c r="L139">
        <v>3</v>
      </c>
      <c r="M139" t="s">
        <v>414</v>
      </c>
    </row>
    <row r="140" spans="2:13" ht="81.75" customHeight="1" thickBot="1" x14ac:dyDescent="0.3">
      <c r="B140" s="44"/>
      <c r="C140" s="72"/>
      <c r="D140" s="44"/>
      <c r="E140" s="5" t="s">
        <v>98</v>
      </c>
      <c r="F140" s="6" t="s">
        <v>290</v>
      </c>
      <c r="G140" s="4">
        <v>2</v>
      </c>
    </row>
    <row r="141" spans="2:13" ht="80.25" customHeight="1" thickBot="1" x14ac:dyDescent="0.3">
      <c r="B141" s="44"/>
      <c r="C141" s="72"/>
      <c r="D141" s="44"/>
      <c r="E141" s="5" t="s">
        <v>288</v>
      </c>
      <c r="F141" s="6" t="s">
        <v>291</v>
      </c>
      <c r="G141" s="4">
        <v>1</v>
      </c>
    </row>
    <row r="142" spans="2:13" ht="85.5" customHeight="1" thickBot="1" x14ac:dyDescent="0.3">
      <c r="B142" s="45"/>
      <c r="C142" s="68"/>
      <c r="D142" s="45"/>
      <c r="E142" s="6" t="s">
        <v>289</v>
      </c>
      <c r="F142" s="6" t="s">
        <v>292</v>
      </c>
      <c r="G142" s="4">
        <v>0</v>
      </c>
    </row>
    <row r="143" spans="2:13" ht="15.75" thickBot="1" x14ac:dyDescent="0.3">
      <c r="B143" s="3">
        <v>5</v>
      </c>
      <c r="C143" s="69" t="s">
        <v>293</v>
      </c>
      <c r="D143" s="70"/>
      <c r="E143" s="70"/>
      <c r="F143" s="70"/>
      <c r="G143" s="71"/>
    </row>
    <row r="144" spans="2:13" ht="171" customHeight="1" thickBot="1" x14ac:dyDescent="0.3">
      <c r="B144" s="43">
        <v>5.0999999999999996</v>
      </c>
      <c r="C144" s="67" t="s">
        <v>294</v>
      </c>
      <c r="D144" s="43" t="s">
        <v>295</v>
      </c>
      <c r="E144" s="67" t="s">
        <v>296</v>
      </c>
      <c r="F144" s="6" t="s">
        <v>297</v>
      </c>
      <c r="G144" s="4">
        <v>2</v>
      </c>
      <c r="H144" s="41">
        <v>2</v>
      </c>
      <c r="I144" s="41">
        <v>2</v>
      </c>
      <c r="J144" s="41">
        <v>2</v>
      </c>
      <c r="K144" s="41">
        <v>2</v>
      </c>
      <c r="L144" s="41">
        <v>2</v>
      </c>
      <c r="M144" s="41" t="s">
        <v>414</v>
      </c>
    </row>
    <row r="145" spans="2:13" ht="63.75" customHeight="1" thickBot="1" x14ac:dyDescent="0.3">
      <c r="B145" s="45"/>
      <c r="C145" s="68"/>
      <c r="D145" s="45"/>
      <c r="E145" s="68"/>
      <c r="F145" s="6" t="s">
        <v>298</v>
      </c>
      <c r="G145" s="4">
        <v>0</v>
      </c>
    </row>
    <row r="146" spans="2:13" ht="409.5" customHeight="1" thickBot="1" x14ac:dyDescent="0.3">
      <c r="B146" s="43">
        <v>5.2</v>
      </c>
      <c r="C146" s="67" t="s">
        <v>299</v>
      </c>
      <c r="D146" s="43" t="s">
        <v>182</v>
      </c>
      <c r="E146" s="67" t="s">
        <v>300</v>
      </c>
      <c r="F146" s="6" t="s">
        <v>301</v>
      </c>
      <c r="G146" s="4">
        <v>2</v>
      </c>
    </row>
    <row r="147" spans="2:13" ht="123" customHeight="1" thickBot="1" x14ac:dyDescent="0.3">
      <c r="B147" s="45"/>
      <c r="C147" s="68"/>
      <c r="D147" s="45"/>
      <c r="E147" s="68"/>
      <c r="F147" s="6" t="s">
        <v>298</v>
      </c>
      <c r="G147" s="4">
        <v>0</v>
      </c>
      <c r="H147">
        <v>2</v>
      </c>
      <c r="I147">
        <v>2</v>
      </c>
      <c r="J147">
        <v>2</v>
      </c>
      <c r="K147">
        <v>2</v>
      </c>
      <c r="L147">
        <v>2</v>
      </c>
      <c r="M147" t="s">
        <v>414</v>
      </c>
    </row>
    <row r="148" spans="2:13" ht="15.75" thickBot="1" x14ac:dyDescent="0.3">
      <c r="B148" s="43">
        <v>5.3</v>
      </c>
      <c r="C148" s="67" t="s">
        <v>302</v>
      </c>
      <c r="D148" s="43" t="s">
        <v>182</v>
      </c>
      <c r="E148" s="5" t="s">
        <v>240</v>
      </c>
      <c r="F148" s="26">
        <v>1</v>
      </c>
      <c r="G148" s="4">
        <v>4</v>
      </c>
    </row>
    <row r="149" spans="2:13" ht="26.25" thickBot="1" x14ac:dyDescent="0.3">
      <c r="B149" s="44"/>
      <c r="C149" s="72"/>
      <c r="D149" s="44"/>
      <c r="E149" s="5"/>
      <c r="F149" s="6" t="s">
        <v>305</v>
      </c>
      <c r="G149" s="4">
        <v>3</v>
      </c>
    </row>
    <row r="150" spans="2:13" ht="26.25" thickBot="1" x14ac:dyDescent="0.3">
      <c r="B150" s="44"/>
      <c r="C150" s="72"/>
      <c r="D150" s="44"/>
      <c r="E150" s="5" t="s">
        <v>98</v>
      </c>
      <c r="F150" s="6" t="s">
        <v>306</v>
      </c>
      <c r="G150" s="4">
        <v>2</v>
      </c>
      <c r="H150">
        <v>4</v>
      </c>
      <c r="I150">
        <v>4</v>
      </c>
      <c r="J150">
        <v>4</v>
      </c>
      <c r="K150">
        <v>4</v>
      </c>
      <c r="L150">
        <v>4</v>
      </c>
      <c r="M150" t="s">
        <v>414</v>
      </c>
    </row>
    <row r="151" spans="2:13" ht="133.5" customHeight="1" thickBot="1" x14ac:dyDescent="0.3">
      <c r="B151" s="44"/>
      <c r="C151" s="72"/>
      <c r="D151" s="44"/>
      <c r="E151" s="5" t="s">
        <v>303</v>
      </c>
      <c r="F151" s="6" t="s">
        <v>307</v>
      </c>
      <c r="G151" s="4">
        <v>1</v>
      </c>
    </row>
    <row r="152" spans="2:13" ht="123.75" customHeight="1" thickBot="1" x14ac:dyDescent="0.3">
      <c r="B152" s="45"/>
      <c r="C152" s="68"/>
      <c r="D152" s="45"/>
      <c r="E152" s="6" t="s">
        <v>304</v>
      </c>
      <c r="F152" s="6" t="s">
        <v>308</v>
      </c>
      <c r="G152" s="4">
        <v>0</v>
      </c>
    </row>
    <row r="153" spans="2:13" x14ac:dyDescent="0.25">
      <c r="B153" s="43">
        <v>5.4</v>
      </c>
      <c r="C153" s="67" t="s">
        <v>309</v>
      </c>
      <c r="D153" s="43" t="s">
        <v>182</v>
      </c>
      <c r="E153" s="5" t="s">
        <v>310</v>
      </c>
      <c r="F153" s="65">
        <v>1</v>
      </c>
      <c r="G153" s="43">
        <v>3</v>
      </c>
    </row>
    <row r="154" spans="2:13" x14ac:dyDescent="0.25">
      <c r="B154" s="44"/>
      <c r="C154" s="72"/>
      <c r="D154" s="44"/>
      <c r="E154" s="5"/>
      <c r="F154" s="73"/>
      <c r="G154" s="44"/>
      <c r="H154">
        <v>3</v>
      </c>
      <c r="I154">
        <v>3</v>
      </c>
      <c r="J154">
        <v>3</v>
      </c>
      <c r="K154">
        <v>3</v>
      </c>
      <c r="L154">
        <v>3</v>
      </c>
      <c r="M154" t="s">
        <v>414</v>
      </c>
    </row>
    <row r="155" spans="2:13" ht="15.75" thickBot="1" x14ac:dyDescent="0.3">
      <c r="B155" s="44"/>
      <c r="C155" s="72"/>
      <c r="D155" s="44"/>
      <c r="E155" s="5" t="s">
        <v>98</v>
      </c>
      <c r="F155" s="66"/>
      <c r="G155" s="45"/>
    </row>
    <row r="156" spans="2:13" ht="111.75" customHeight="1" thickBot="1" x14ac:dyDescent="0.3">
      <c r="B156" s="44"/>
      <c r="C156" s="72"/>
      <c r="D156" s="44"/>
      <c r="E156" s="5" t="s">
        <v>311</v>
      </c>
      <c r="F156" s="6" t="s">
        <v>314</v>
      </c>
      <c r="G156" s="4">
        <v>2</v>
      </c>
    </row>
    <row r="157" spans="2:13" ht="38.25" customHeight="1" thickBot="1" x14ac:dyDescent="0.3">
      <c r="B157" s="44"/>
      <c r="C157" s="72"/>
      <c r="D157" s="44"/>
      <c r="E157" s="5" t="s">
        <v>312</v>
      </c>
      <c r="F157" s="6" t="s">
        <v>315</v>
      </c>
      <c r="G157" s="4">
        <v>1</v>
      </c>
    </row>
    <row r="158" spans="2:13" ht="123.75" customHeight="1" thickBot="1" x14ac:dyDescent="0.3">
      <c r="B158" s="45"/>
      <c r="C158" s="68"/>
      <c r="D158" s="45"/>
      <c r="E158" s="6" t="s">
        <v>313</v>
      </c>
      <c r="F158" s="6" t="s">
        <v>316</v>
      </c>
      <c r="G158" s="4">
        <v>0</v>
      </c>
    </row>
    <row r="159" spans="2:13" ht="15.75" thickBot="1" x14ac:dyDescent="0.3">
      <c r="B159" s="43">
        <v>5.5</v>
      </c>
      <c r="C159" s="67" t="s">
        <v>317</v>
      </c>
      <c r="D159" s="43" t="s">
        <v>318</v>
      </c>
      <c r="E159" s="5" t="s">
        <v>319</v>
      </c>
      <c r="F159" s="26">
        <v>1</v>
      </c>
      <c r="G159" s="4">
        <v>4</v>
      </c>
    </row>
    <row r="160" spans="2:13" ht="26.25" thickBot="1" x14ac:dyDescent="0.3">
      <c r="B160" s="44"/>
      <c r="C160" s="72"/>
      <c r="D160" s="44"/>
      <c r="E160" s="5" t="s">
        <v>98</v>
      </c>
      <c r="F160" s="6" t="s">
        <v>314</v>
      </c>
      <c r="G160" s="4">
        <v>3</v>
      </c>
      <c r="H160">
        <v>4</v>
      </c>
      <c r="I160">
        <v>4</v>
      </c>
      <c r="J160">
        <v>4</v>
      </c>
      <c r="K160">
        <v>4</v>
      </c>
      <c r="L160">
        <v>4</v>
      </c>
      <c r="M160" t="s">
        <v>414</v>
      </c>
    </row>
    <row r="161" spans="2:13" ht="215.25" customHeight="1" thickBot="1" x14ac:dyDescent="0.3">
      <c r="B161" s="44"/>
      <c r="C161" s="72"/>
      <c r="D161" s="44"/>
      <c r="E161" s="5" t="s">
        <v>320</v>
      </c>
      <c r="F161" s="6" t="s">
        <v>315</v>
      </c>
      <c r="G161" s="4">
        <v>2</v>
      </c>
    </row>
    <row r="162" spans="2:13" ht="164.25" customHeight="1" thickBot="1" x14ac:dyDescent="0.3">
      <c r="B162" s="44"/>
      <c r="C162" s="72"/>
      <c r="D162" s="44"/>
      <c r="E162" s="5" t="s">
        <v>321</v>
      </c>
      <c r="F162" s="6" t="s">
        <v>322</v>
      </c>
      <c r="G162" s="4">
        <v>1</v>
      </c>
    </row>
    <row r="163" spans="2:13" ht="15.75" thickBot="1" x14ac:dyDescent="0.3">
      <c r="B163" s="45"/>
      <c r="C163" s="68"/>
      <c r="D163" s="45"/>
      <c r="E163" s="24"/>
      <c r="F163" s="6" t="s">
        <v>323</v>
      </c>
      <c r="G163" s="4">
        <v>0</v>
      </c>
    </row>
    <row r="164" spans="2:13" ht="116.25" customHeight="1" thickBot="1" x14ac:dyDescent="0.3">
      <c r="B164" s="43">
        <v>5.6</v>
      </c>
      <c r="C164" s="67" t="s">
        <v>45</v>
      </c>
      <c r="D164" s="43" t="s">
        <v>182</v>
      </c>
      <c r="E164" s="67" t="s">
        <v>324</v>
      </c>
      <c r="F164" s="6" t="s">
        <v>325</v>
      </c>
      <c r="G164" s="4">
        <v>3</v>
      </c>
      <c r="H164">
        <v>1</v>
      </c>
      <c r="I164">
        <v>1</v>
      </c>
      <c r="J164">
        <v>1</v>
      </c>
      <c r="K164">
        <v>1</v>
      </c>
      <c r="L164">
        <v>1</v>
      </c>
      <c r="M164" t="s">
        <v>414</v>
      </c>
    </row>
    <row r="165" spans="2:13" ht="100.5" customHeight="1" thickBot="1" x14ac:dyDescent="0.3">
      <c r="B165" s="44"/>
      <c r="C165" s="72"/>
      <c r="D165" s="44"/>
      <c r="E165" s="72"/>
      <c r="F165" s="6" t="s">
        <v>326</v>
      </c>
      <c r="G165" s="4">
        <v>2</v>
      </c>
    </row>
    <row r="166" spans="2:13" ht="94.5" customHeight="1" thickBot="1" x14ac:dyDescent="0.3">
      <c r="B166" s="44"/>
      <c r="C166" s="72"/>
      <c r="D166" s="44"/>
      <c r="E166" s="72"/>
      <c r="F166" s="6" t="s">
        <v>327</v>
      </c>
      <c r="G166" s="4">
        <v>1</v>
      </c>
    </row>
    <row r="167" spans="2:13" ht="76.5" customHeight="1" thickBot="1" x14ac:dyDescent="0.3">
      <c r="B167" s="45"/>
      <c r="C167" s="68"/>
      <c r="D167" s="45"/>
      <c r="E167" s="68"/>
      <c r="F167" s="6" t="s">
        <v>328</v>
      </c>
      <c r="G167" s="4">
        <v>0</v>
      </c>
    </row>
    <row r="168" spans="2:13" ht="113.25" customHeight="1" x14ac:dyDescent="0.25">
      <c r="B168" s="43">
        <v>5.7</v>
      </c>
      <c r="C168" s="67" t="s">
        <v>329</v>
      </c>
      <c r="D168" s="43" t="s">
        <v>182</v>
      </c>
      <c r="E168" s="5" t="s">
        <v>330</v>
      </c>
      <c r="F168" s="67" t="s">
        <v>333</v>
      </c>
      <c r="G168" s="43">
        <v>2</v>
      </c>
      <c r="H168">
        <v>2</v>
      </c>
      <c r="I168">
        <v>2</v>
      </c>
      <c r="J168">
        <v>2</v>
      </c>
      <c r="K168">
        <v>2</v>
      </c>
      <c r="L168">
        <v>2</v>
      </c>
      <c r="M168" t="s">
        <v>414</v>
      </c>
    </row>
    <row r="169" spans="2:13" x14ac:dyDescent="0.25">
      <c r="B169" s="44"/>
      <c r="C169" s="72"/>
      <c r="D169" s="44"/>
      <c r="E169" s="5"/>
      <c r="F169" s="72"/>
      <c r="G169" s="44"/>
    </row>
    <row r="170" spans="2:13" ht="15.75" customHeight="1" thickBot="1" x14ac:dyDescent="0.3">
      <c r="B170" s="44"/>
      <c r="C170" s="72"/>
      <c r="D170" s="44"/>
      <c r="E170" s="5" t="s">
        <v>170</v>
      </c>
      <c r="F170" s="68"/>
      <c r="G170" s="45"/>
    </row>
    <row r="171" spans="2:13" ht="231" customHeight="1" thickBot="1" x14ac:dyDescent="0.3">
      <c r="B171" s="44"/>
      <c r="C171" s="72"/>
      <c r="D171" s="44"/>
      <c r="E171" s="5" t="s">
        <v>331</v>
      </c>
      <c r="F171" s="6" t="s">
        <v>334</v>
      </c>
      <c r="G171" s="4">
        <v>1</v>
      </c>
    </row>
    <row r="172" spans="2:13" ht="157.5" customHeight="1" thickBot="1" x14ac:dyDescent="0.3">
      <c r="B172" s="45"/>
      <c r="C172" s="68"/>
      <c r="D172" s="45"/>
      <c r="E172" s="6" t="s">
        <v>332</v>
      </c>
      <c r="F172" s="6" t="s">
        <v>335</v>
      </c>
      <c r="G172" s="4">
        <v>0</v>
      </c>
    </row>
    <row r="173" spans="2:13" ht="30.75" customHeight="1" thickBot="1" x14ac:dyDescent="0.3">
      <c r="B173" s="74">
        <v>5.8</v>
      </c>
      <c r="C173" s="67" t="s">
        <v>336</v>
      </c>
      <c r="D173" s="43" t="s">
        <v>337</v>
      </c>
      <c r="E173" s="5" t="s">
        <v>240</v>
      </c>
      <c r="F173" s="26">
        <v>0</v>
      </c>
      <c r="G173" s="4">
        <v>4</v>
      </c>
    </row>
    <row r="174" spans="2:13" ht="26.25" thickBot="1" x14ac:dyDescent="0.3">
      <c r="B174" s="75"/>
      <c r="C174" s="72"/>
      <c r="D174" s="44"/>
      <c r="E174" s="5"/>
      <c r="F174" s="6" t="s">
        <v>340</v>
      </c>
      <c r="G174" s="4">
        <v>3</v>
      </c>
      <c r="H174">
        <v>4</v>
      </c>
      <c r="I174">
        <v>4</v>
      </c>
      <c r="J174">
        <v>4</v>
      </c>
      <c r="K174">
        <v>4</v>
      </c>
      <c r="L174">
        <v>4</v>
      </c>
      <c r="M174" t="s">
        <v>414</v>
      </c>
    </row>
    <row r="175" spans="2:13" ht="38.25" customHeight="1" thickBot="1" x14ac:dyDescent="0.3">
      <c r="B175" s="75"/>
      <c r="C175" s="72"/>
      <c r="D175" s="44"/>
      <c r="E175" s="5" t="s">
        <v>98</v>
      </c>
      <c r="F175" s="6" t="s">
        <v>341</v>
      </c>
      <c r="G175" s="4">
        <v>2</v>
      </c>
    </row>
    <row r="176" spans="2:13" ht="334.5" customHeight="1" thickBot="1" x14ac:dyDescent="0.3">
      <c r="B176" s="75"/>
      <c r="C176" s="72"/>
      <c r="D176" s="44"/>
      <c r="E176" s="5" t="s">
        <v>338</v>
      </c>
      <c r="F176" s="6" t="s">
        <v>342</v>
      </c>
      <c r="G176" s="4">
        <v>1</v>
      </c>
    </row>
    <row r="177" spans="2:13" ht="107.25" customHeight="1" thickBot="1" x14ac:dyDescent="0.3">
      <c r="B177" s="76"/>
      <c r="C177" s="68"/>
      <c r="D177" s="45"/>
      <c r="E177" s="6" t="s">
        <v>339</v>
      </c>
      <c r="F177" s="6" t="s">
        <v>343</v>
      </c>
      <c r="G177" s="4">
        <v>0</v>
      </c>
    </row>
    <row r="178" spans="2:13" ht="45" customHeight="1" thickBot="1" x14ac:dyDescent="0.3">
      <c r="B178" s="74">
        <v>5.9</v>
      </c>
      <c r="C178" s="67" t="s">
        <v>344</v>
      </c>
      <c r="D178" s="43" t="s">
        <v>337</v>
      </c>
      <c r="E178" s="5" t="s">
        <v>240</v>
      </c>
      <c r="F178" s="26">
        <v>0</v>
      </c>
      <c r="G178" s="4">
        <v>4</v>
      </c>
    </row>
    <row r="179" spans="2:13" ht="30.75" customHeight="1" thickBot="1" x14ac:dyDescent="0.3">
      <c r="B179" s="75"/>
      <c r="C179" s="72"/>
      <c r="D179" s="44"/>
      <c r="E179" s="5"/>
      <c r="F179" s="6" t="s">
        <v>340</v>
      </c>
      <c r="G179" s="4">
        <v>3</v>
      </c>
      <c r="H179">
        <v>4</v>
      </c>
      <c r="I179">
        <v>4</v>
      </c>
      <c r="J179">
        <v>4</v>
      </c>
      <c r="K179">
        <v>4</v>
      </c>
      <c r="L179">
        <v>4</v>
      </c>
      <c r="M179" t="s">
        <v>414</v>
      </c>
    </row>
    <row r="180" spans="2:13" ht="26.25" thickBot="1" x14ac:dyDescent="0.3">
      <c r="B180" s="75"/>
      <c r="C180" s="72"/>
      <c r="D180" s="44"/>
      <c r="E180" s="5" t="s">
        <v>98</v>
      </c>
      <c r="F180" s="6" t="s">
        <v>341</v>
      </c>
      <c r="G180" s="4">
        <v>2</v>
      </c>
    </row>
    <row r="181" spans="2:13" ht="341.25" customHeight="1" thickBot="1" x14ac:dyDescent="0.3">
      <c r="B181" s="75"/>
      <c r="C181" s="72"/>
      <c r="D181" s="44"/>
      <c r="E181" s="5" t="s">
        <v>345</v>
      </c>
      <c r="F181" s="6" t="s">
        <v>342</v>
      </c>
      <c r="G181" s="4">
        <v>1</v>
      </c>
    </row>
    <row r="182" spans="2:13" ht="116.25" customHeight="1" thickBot="1" x14ac:dyDescent="0.3">
      <c r="B182" s="76"/>
      <c r="C182" s="68"/>
      <c r="D182" s="45"/>
      <c r="E182" s="6" t="s">
        <v>339</v>
      </c>
      <c r="F182" s="6" t="s">
        <v>343</v>
      </c>
      <c r="G182" s="4">
        <v>0</v>
      </c>
    </row>
    <row r="183" spans="2:13" ht="132" customHeight="1" x14ac:dyDescent="0.25">
      <c r="B183" s="43">
        <v>5.0999999999999996</v>
      </c>
      <c r="C183" s="67" t="s">
        <v>346</v>
      </c>
      <c r="D183" s="43" t="s">
        <v>182</v>
      </c>
      <c r="E183" s="5" t="s">
        <v>347</v>
      </c>
      <c r="F183" s="67" t="s">
        <v>350</v>
      </c>
      <c r="G183" s="43">
        <v>3</v>
      </c>
      <c r="H183">
        <f>((H186-H187)/H187)*100</f>
        <v>15.940870954854175</v>
      </c>
      <c r="I183">
        <f>((I186-I187)/I187)*100</f>
        <v>-17.067740909572777</v>
      </c>
      <c r="J183" t="e">
        <f>((J186-J187)/J187)*100</f>
        <v>#DIV/0!</v>
      </c>
      <c r="L183" t="e">
        <f>((L186-L187)/L187)*100</f>
        <v>#DIV/0!</v>
      </c>
    </row>
    <row r="184" spans="2:13" ht="15.75" thickBot="1" x14ac:dyDescent="0.3">
      <c r="B184" s="44"/>
      <c r="C184" s="72"/>
      <c r="D184" s="44"/>
      <c r="E184" s="5"/>
      <c r="F184" s="68"/>
      <c r="G184" s="45"/>
      <c r="H184">
        <v>3</v>
      </c>
      <c r="I184">
        <v>0</v>
      </c>
      <c r="J184">
        <v>0</v>
      </c>
      <c r="K184">
        <v>0</v>
      </c>
      <c r="L184">
        <v>0</v>
      </c>
      <c r="M184" t="s">
        <v>414</v>
      </c>
    </row>
    <row r="185" spans="2:13" ht="145.5" customHeight="1" thickBot="1" x14ac:dyDescent="0.3">
      <c r="B185" s="44"/>
      <c r="C185" s="72"/>
      <c r="D185" s="44"/>
      <c r="E185" s="5" t="s">
        <v>98</v>
      </c>
      <c r="F185" s="6" t="s">
        <v>351</v>
      </c>
      <c r="G185" s="4">
        <v>2</v>
      </c>
    </row>
    <row r="186" spans="2:13" ht="174.75" customHeight="1" thickBot="1" x14ac:dyDescent="0.3">
      <c r="B186" s="44"/>
      <c r="C186" s="72"/>
      <c r="D186" s="44"/>
      <c r="E186" s="5" t="s">
        <v>348</v>
      </c>
      <c r="F186" s="6" t="s">
        <v>352</v>
      </c>
      <c r="G186" s="4">
        <v>1</v>
      </c>
      <c r="H186">
        <v>23216</v>
      </c>
      <c r="I186">
        <v>7823</v>
      </c>
      <c r="J186">
        <v>0</v>
      </c>
      <c r="K186">
        <v>0</v>
      </c>
      <c r="L186">
        <v>0</v>
      </c>
    </row>
    <row r="187" spans="2:13" ht="173.25" customHeight="1" thickBot="1" x14ac:dyDescent="0.3">
      <c r="B187" s="45"/>
      <c r="C187" s="68"/>
      <c r="D187" s="45"/>
      <c r="E187" s="6" t="s">
        <v>349</v>
      </c>
      <c r="F187" s="6" t="s">
        <v>353</v>
      </c>
      <c r="G187" s="4">
        <v>0</v>
      </c>
      <c r="H187">
        <v>20024</v>
      </c>
      <c r="I187">
        <v>9433</v>
      </c>
      <c r="J187">
        <v>0</v>
      </c>
      <c r="L187">
        <v>0</v>
      </c>
    </row>
    <row r="188" spans="2:13" ht="63.75" customHeight="1" thickBot="1" x14ac:dyDescent="0.3">
      <c r="B188" s="3">
        <v>6</v>
      </c>
      <c r="C188" s="80" t="s">
        <v>354</v>
      </c>
      <c r="D188" s="81"/>
      <c r="E188" s="81"/>
      <c r="F188" s="81"/>
      <c r="G188" s="82"/>
    </row>
    <row r="189" spans="2:13" ht="409.5" customHeight="1" thickBot="1" x14ac:dyDescent="0.3">
      <c r="B189" s="43">
        <v>6.1</v>
      </c>
      <c r="C189" s="67" t="s">
        <v>355</v>
      </c>
      <c r="D189" s="43" t="s">
        <v>356</v>
      </c>
      <c r="E189" s="5" t="s">
        <v>357</v>
      </c>
      <c r="F189" s="6" t="s">
        <v>359</v>
      </c>
      <c r="G189" s="4">
        <v>3</v>
      </c>
      <c r="H189" s="29">
        <v>3</v>
      </c>
      <c r="I189" s="29">
        <v>3</v>
      </c>
      <c r="J189" s="29">
        <v>3</v>
      </c>
      <c r="K189" s="29">
        <v>3</v>
      </c>
      <c r="L189" s="29">
        <v>3</v>
      </c>
      <c r="M189" t="s">
        <v>414</v>
      </c>
    </row>
    <row r="190" spans="2:13" ht="320.25" customHeight="1" thickBot="1" x14ac:dyDescent="0.3">
      <c r="B190" s="44"/>
      <c r="C190" s="72"/>
      <c r="D190" s="44"/>
      <c r="E190" s="5" t="s">
        <v>358</v>
      </c>
      <c r="F190" s="6" t="s">
        <v>360</v>
      </c>
      <c r="G190" s="4">
        <v>2</v>
      </c>
    </row>
    <row r="191" spans="2:13" ht="177" customHeight="1" thickBot="1" x14ac:dyDescent="0.3">
      <c r="B191" s="44"/>
      <c r="C191" s="72"/>
      <c r="D191" s="44"/>
      <c r="E191" s="27"/>
      <c r="F191" s="6" t="s">
        <v>361</v>
      </c>
      <c r="G191" s="4">
        <v>1</v>
      </c>
    </row>
    <row r="192" spans="2:13" ht="132.75" customHeight="1" thickBot="1" x14ac:dyDescent="0.3">
      <c r="B192" s="45"/>
      <c r="C192" s="68"/>
      <c r="D192" s="45"/>
      <c r="E192" s="24"/>
      <c r="F192" s="6" t="s">
        <v>362</v>
      </c>
      <c r="G192" s="4">
        <v>0</v>
      </c>
    </row>
    <row r="193" spans="2:13" x14ac:dyDescent="0.25">
      <c r="B193" s="43">
        <v>6.2</v>
      </c>
      <c r="C193" s="67" t="s">
        <v>363</v>
      </c>
      <c r="D193" s="43" t="s">
        <v>145</v>
      </c>
      <c r="E193" s="5" t="s">
        <v>364</v>
      </c>
      <c r="F193" s="67" t="s">
        <v>173</v>
      </c>
      <c r="G193" s="43">
        <v>3</v>
      </c>
    </row>
    <row r="194" spans="2:13" ht="15.75" thickBot="1" x14ac:dyDescent="0.3">
      <c r="B194" s="44"/>
      <c r="C194" s="72"/>
      <c r="D194" s="44"/>
      <c r="E194" s="5"/>
      <c r="F194" s="68"/>
      <c r="G194" s="45"/>
    </row>
    <row r="195" spans="2:13" ht="38.25" customHeight="1" thickBot="1" x14ac:dyDescent="0.3">
      <c r="B195" s="44"/>
      <c r="C195" s="72"/>
      <c r="D195" s="44"/>
      <c r="E195" s="5" t="s">
        <v>170</v>
      </c>
      <c r="F195" s="6" t="s">
        <v>367</v>
      </c>
      <c r="G195" s="4">
        <v>2</v>
      </c>
      <c r="H195">
        <v>3</v>
      </c>
      <c r="I195">
        <v>3</v>
      </c>
      <c r="J195">
        <v>3</v>
      </c>
      <c r="K195">
        <v>3</v>
      </c>
      <c r="L195">
        <v>3</v>
      </c>
      <c r="M195" t="s">
        <v>414</v>
      </c>
    </row>
    <row r="196" spans="2:13" ht="80.25" customHeight="1" thickBot="1" x14ac:dyDescent="0.3">
      <c r="B196" s="44"/>
      <c r="C196" s="72"/>
      <c r="D196" s="44"/>
      <c r="E196" s="5" t="s">
        <v>365</v>
      </c>
      <c r="F196" s="6" t="s">
        <v>368</v>
      </c>
      <c r="G196" s="4">
        <v>1</v>
      </c>
    </row>
    <row r="197" spans="2:13" ht="107.25" customHeight="1" thickBot="1" x14ac:dyDescent="0.3">
      <c r="B197" s="45"/>
      <c r="C197" s="68"/>
      <c r="D197" s="45"/>
      <c r="E197" s="6" t="s">
        <v>366</v>
      </c>
      <c r="F197" s="6" t="s">
        <v>369</v>
      </c>
      <c r="G197" s="4">
        <v>0</v>
      </c>
    </row>
    <row r="198" spans="2:13" ht="21" customHeight="1" x14ac:dyDescent="0.25">
      <c r="B198" s="43">
        <v>6.3</v>
      </c>
      <c r="C198" s="67" t="s">
        <v>370</v>
      </c>
      <c r="D198" s="43" t="s">
        <v>182</v>
      </c>
      <c r="E198" s="5" t="s">
        <v>240</v>
      </c>
      <c r="F198" s="67" t="s">
        <v>173</v>
      </c>
      <c r="G198" s="43">
        <v>2</v>
      </c>
      <c r="H198">
        <v>2</v>
      </c>
      <c r="I198">
        <v>2</v>
      </c>
      <c r="J198">
        <v>2</v>
      </c>
      <c r="K198">
        <v>2</v>
      </c>
      <c r="L198">
        <v>2</v>
      </c>
      <c r="M198" t="s">
        <v>414</v>
      </c>
    </row>
    <row r="199" spans="2:13" ht="15.75" thickBot="1" x14ac:dyDescent="0.3">
      <c r="B199" s="44"/>
      <c r="C199" s="72"/>
      <c r="D199" s="44"/>
      <c r="E199" s="5"/>
      <c r="F199" s="68"/>
      <c r="G199" s="45"/>
    </row>
    <row r="200" spans="2:13" ht="36" customHeight="1" thickBot="1" x14ac:dyDescent="0.3">
      <c r="B200" s="44"/>
      <c r="C200" s="72"/>
      <c r="D200" s="44"/>
      <c r="E200" s="5" t="s">
        <v>170</v>
      </c>
      <c r="F200" s="6" t="s">
        <v>373</v>
      </c>
      <c r="G200" s="4">
        <v>1.5</v>
      </c>
      <c r="H200">
        <f>H201/H202*100</f>
        <v>100</v>
      </c>
      <c r="I200">
        <f t="shared" ref="I200:L200" si="2">I201/I202*100</f>
        <v>100</v>
      </c>
      <c r="J200" t="e">
        <f t="shared" si="2"/>
        <v>#DIV/0!</v>
      </c>
      <c r="K200" t="e">
        <f t="shared" si="2"/>
        <v>#DIV/0!</v>
      </c>
      <c r="L200" t="e">
        <f t="shared" si="2"/>
        <v>#DIV/0!</v>
      </c>
    </row>
    <row r="201" spans="2:13" ht="225" customHeight="1" thickBot="1" x14ac:dyDescent="0.3">
      <c r="B201" s="44"/>
      <c r="C201" s="72"/>
      <c r="D201" s="44"/>
      <c r="E201" s="5" t="s">
        <v>371</v>
      </c>
      <c r="F201" s="6" t="s">
        <v>374</v>
      </c>
      <c r="G201" s="4">
        <v>1</v>
      </c>
      <c r="H201">
        <v>3</v>
      </c>
      <c r="I201">
        <v>20</v>
      </c>
      <c r="J201">
        <v>0</v>
      </c>
    </row>
    <row r="202" spans="2:13" ht="135.75" customHeight="1" thickBot="1" x14ac:dyDescent="0.3">
      <c r="B202" s="45"/>
      <c r="C202" s="68"/>
      <c r="D202" s="45"/>
      <c r="E202" s="6" t="s">
        <v>372</v>
      </c>
      <c r="F202" s="6" t="s">
        <v>308</v>
      </c>
      <c r="G202" s="4">
        <v>0</v>
      </c>
      <c r="H202">
        <v>3</v>
      </c>
      <c r="I202">
        <v>20</v>
      </c>
      <c r="J202">
        <v>0</v>
      </c>
    </row>
    <row r="203" spans="2:13" ht="30" customHeight="1" x14ac:dyDescent="0.25">
      <c r="B203" s="43">
        <v>6.4</v>
      </c>
      <c r="C203" s="67" t="s">
        <v>375</v>
      </c>
      <c r="D203" s="43" t="s">
        <v>182</v>
      </c>
      <c r="E203" s="5" t="s">
        <v>240</v>
      </c>
      <c r="F203" s="67" t="s">
        <v>173</v>
      </c>
      <c r="G203" s="43">
        <v>2</v>
      </c>
    </row>
    <row r="204" spans="2:13" ht="15.75" thickBot="1" x14ac:dyDescent="0.3">
      <c r="B204" s="44"/>
      <c r="C204" s="72"/>
      <c r="D204" s="44"/>
      <c r="E204" s="5"/>
      <c r="F204" s="68"/>
      <c r="G204" s="45"/>
      <c r="H204">
        <v>0</v>
      </c>
      <c r="I204">
        <v>0</v>
      </c>
      <c r="J204">
        <v>2</v>
      </c>
      <c r="K204">
        <v>2</v>
      </c>
      <c r="L204">
        <v>2</v>
      </c>
      <c r="M204" t="s">
        <v>414</v>
      </c>
    </row>
    <row r="205" spans="2:13" ht="40.5" customHeight="1" thickBot="1" x14ac:dyDescent="0.3">
      <c r="B205" s="44"/>
      <c r="C205" s="72"/>
      <c r="D205" s="44"/>
      <c r="E205" s="5" t="s">
        <v>170</v>
      </c>
      <c r="F205" s="6" t="s">
        <v>373</v>
      </c>
      <c r="G205" s="4">
        <v>1.5</v>
      </c>
    </row>
    <row r="206" spans="2:13" ht="210" customHeight="1" thickBot="1" x14ac:dyDescent="0.3">
      <c r="B206" s="44"/>
      <c r="C206" s="72"/>
      <c r="D206" s="44"/>
      <c r="E206" s="5" t="s">
        <v>376</v>
      </c>
      <c r="F206" s="6" t="s">
        <v>374</v>
      </c>
      <c r="G206" s="4">
        <v>1</v>
      </c>
      <c r="H206">
        <v>1</v>
      </c>
      <c r="I206">
        <v>4</v>
      </c>
      <c r="J206">
        <v>0</v>
      </c>
      <c r="K206">
        <v>0</v>
      </c>
      <c r="L206">
        <v>0</v>
      </c>
    </row>
    <row r="207" spans="2:13" ht="117" customHeight="1" thickBot="1" x14ac:dyDescent="0.3">
      <c r="B207" s="45"/>
      <c r="C207" s="68"/>
      <c r="D207" s="45"/>
      <c r="E207" s="6" t="s">
        <v>372</v>
      </c>
      <c r="F207" s="6" t="s">
        <v>308</v>
      </c>
      <c r="G207" s="4">
        <v>0</v>
      </c>
      <c r="H207">
        <v>3</v>
      </c>
      <c r="I207">
        <v>20</v>
      </c>
      <c r="J207">
        <v>0</v>
      </c>
      <c r="K207">
        <v>0</v>
      </c>
      <c r="L207">
        <v>0</v>
      </c>
    </row>
    <row r="208" spans="2:13" ht="19.5" customHeight="1" x14ac:dyDescent="0.25">
      <c r="B208" s="43">
        <v>6.5</v>
      </c>
      <c r="C208" s="67" t="s">
        <v>377</v>
      </c>
      <c r="D208" s="43" t="s">
        <v>378</v>
      </c>
      <c r="E208" s="5" t="s">
        <v>240</v>
      </c>
      <c r="F208" s="67" t="s">
        <v>173</v>
      </c>
      <c r="G208" s="43">
        <v>2</v>
      </c>
    </row>
    <row r="209" spans="2:13" ht="15.75" thickBot="1" x14ac:dyDescent="0.3">
      <c r="B209" s="44"/>
      <c r="C209" s="72"/>
      <c r="D209" s="44"/>
      <c r="E209" s="5"/>
      <c r="F209" s="68"/>
      <c r="G209" s="45"/>
      <c r="H209">
        <v>2</v>
      </c>
      <c r="I209">
        <v>2</v>
      </c>
      <c r="J209">
        <v>2</v>
      </c>
      <c r="K209">
        <v>2</v>
      </c>
      <c r="L209">
        <v>2</v>
      </c>
      <c r="M209" t="s">
        <v>414</v>
      </c>
    </row>
    <row r="210" spans="2:13" ht="30.75" customHeight="1" thickBot="1" x14ac:dyDescent="0.3">
      <c r="B210" s="44"/>
      <c r="C210" s="72"/>
      <c r="D210" s="44"/>
      <c r="E210" s="5" t="s">
        <v>170</v>
      </c>
      <c r="F210" s="6" t="s">
        <v>373</v>
      </c>
      <c r="G210" s="4">
        <v>1.5</v>
      </c>
    </row>
    <row r="211" spans="2:13" ht="216" customHeight="1" thickBot="1" x14ac:dyDescent="0.3">
      <c r="B211" s="44"/>
      <c r="C211" s="72"/>
      <c r="D211" s="44"/>
      <c r="E211" s="5" t="s">
        <v>379</v>
      </c>
      <c r="F211" s="6" t="s">
        <v>374</v>
      </c>
      <c r="G211" s="4">
        <v>1</v>
      </c>
    </row>
    <row r="212" spans="2:13" ht="135.75" customHeight="1" thickBot="1" x14ac:dyDescent="0.3">
      <c r="B212" s="45"/>
      <c r="C212" s="68"/>
      <c r="D212" s="45"/>
      <c r="E212" s="6" t="s">
        <v>380</v>
      </c>
      <c r="F212" s="6" t="s">
        <v>308</v>
      </c>
      <c r="G212" s="4">
        <v>0</v>
      </c>
    </row>
    <row r="213" spans="2:13" ht="43.5" customHeight="1" x14ac:dyDescent="0.25">
      <c r="B213" s="43">
        <v>6.6</v>
      </c>
      <c r="C213" s="67" t="s">
        <v>381</v>
      </c>
      <c r="D213" s="43" t="s">
        <v>239</v>
      </c>
      <c r="E213" s="5" t="s">
        <v>240</v>
      </c>
      <c r="F213" s="67" t="s">
        <v>173</v>
      </c>
      <c r="G213" s="43">
        <v>2</v>
      </c>
    </row>
    <row r="214" spans="2:13" ht="15.75" thickBot="1" x14ac:dyDescent="0.3">
      <c r="B214" s="44"/>
      <c r="C214" s="72"/>
      <c r="D214" s="44"/>
      <c r="E214" s="5"/>
      <c r="F214" s="68"/>
      <c r="G214" s="45"/>
      <c r="H214">
        <v>0</v>
      </c>
      <c r="I214">
        <v>0</v>
      </c>
      <c r="J214">
        <v>0</v>
      </c>
      <c r="K214">
        <v>0</v>
      </c>
      <c r="L214">
        <v>0</v>
      </c>
      <c r="M214" t="s">
        <v>414</v>
      </c>
    </row>
    <row r="215" spans="2:13" ht="44.25" customHeight="1" thickBot="1" x14ac:dyDescent="0.3">
      <c r="B215" s="44"/>
      <c r="C215" s="72"/>
      <c r="D215" s="44"/>
      <c r="E215" s="5" t="s">
        <v>170</v>
      </c>
      <c r="F215" s="6" t="s">
        <v>373</v>
      </c>
      <c r="G215" s="4">
        <v>1.5</v>
      </c>
    </row>
    <row r="216" spans="2:13" ht="207" customHeight="1" thickBot="1" x14ac:dyDescent="0.3">
      <c r="B216" s="44"/>
      <c r="C216" s="72"/>
      <c r="D216" s="44"/>
      <c r="E216" s="5" t="s">
        <v>382</v>
      </c>
      <c r="F216" s="6" t="s">
        <v>374</v>
      </c>
      <c r="G216" s="4">
        <v>1</v>
      </c>
    </row>
    <row r="217" spans="2:13" ht="159" customHeight="1" thickBot="1" x14ac:dyDescent="0.3">
      <c r="B217" s="45"/>
      <c r="C217" s="68"/>
      <c r="D217" s="45"/>
      <c r="E217" s="6" t="s">
        <v>383</v>
      </c>
      <c r="F217" s="6" t="s">
        <v>308</v>
      </c>
      <c r="G217" s="4">
        <v>0</v>
      </c>
    </row>
    <row r="218" spans="2:13" ht="55.5" customHeight="1" thickBot="1" x14ac:dyDescent="0.3">
      <c r="B218" s="43">
        <v>6.7</v>
      </c>
      <c r="C218" s="67" t="s">
        <v>384</v>
      </c>
      <c r="D218" s="43" t="s">
        <v>239</v>
      </c>
      <c r="E218" s="5" t="s">
        <v>240</v>
      </c>
      <c r="F218" s="6" t="s">
        <v>173</v>
      </c>
      <c r="G218" s="4">
        <v>2</v>
      </c>
    </row>
    <row r="219" spans="2:13" ht="30.75" customHeight="1" thickBot="1" x14ac:dyDescent="0.3">
      <c r="B219" s="44"/>
      <c r="C219" s="72"/>
      <c r="D219" s="44"/>
      <c r="E219" s="5"/>
      <c r="F219" s="6" t="s">
        <v>373</v>
      </c>
      <c r="G219" s="4">
        <v>1.5</v>
      </c>
      <c r="H219">
        <v>2</v>
      </c>
      <c r="I219">
        <v>2</v>
      </c>
      <c r="J219">
        <v>2</v>
      </c>
      <c r="K219">
        <v>2</v>
      </c>
      <c r="L219">
        <v>2</v>
      </c>
      <c r="M219" t="s">
        <v>414</v>
      </c>
    </row>
    <row r="220" spans="2:13" ht="38.25" customHeight="1" thickBot="1" x14ac:dyDescent="0.3">
      <c r="B220" s="44"/>
      <c r="C220" s="72"/>
      <c r="D220" s="44"/>
      <c r="E220" s="5" t="s">
        <v>170</v>
      </c>
      <c r="F220" s="6" t="s">
        <v>374</v>
      </c>
      <c r="G220" s="4">
        <v>1</v>
      </c>
    </row>
    <row r="221" spans="2:13" ht="272.25" customHeight="1" thickBot="1" x14ac:dyDescent="0.3">
      <c r="B221" s="44"/>
      <c r="C221" s="72"/>
      <c r="D221" s="44"/>
      <c r="E221" s="5" t="s">
        <v>385</v>
      </c>
      <c r="F221" s="6" t="s">
        <v>308</v>
      </c>
      <c r="G221" s="4">
        <v>0</v>
      </c>
    </row>
    <row r="222" spans="2:13" ht="130.5" customHeight="1" thickBot="1" x14ac:dyDescent="0.3">
      <c r="B222" s="45"/>
      <c r="C222" s="68"/>
      <c r="D222" s="45"/>
      <c r="E222" s="6" t="s">
        <v>383</v>
      </c>
      <c r="F222" s="6" t="s">
        <v>386</v>
      </c>
      <c r="G222" s="4">
        <v>0</v>
      </c>
    </row>
    <row r="225" spans="6:13" x14ac:dyDescent="0.25">
      <c r="F225" s="31" t="s">
        <v>415</v>
      </c>
      <c r="G225">
        <f>G5+G9+G15+G20+G22+G26+G31+G36+G42+G48+G53+G57+G61+G66+G71+G75+G81+G86+G90+G99+G102+G106+G108+G113+G118+G122+G129+G131+G133+G138+G148+G153+G159+G164+G168+G173+G178+G183+G189+G193+G198+G203+G208+G213+G218+G127</f>
        <v>137</v>
      </c>
      <c r="H225">
        <f>H5+H10+H16+H21+H22+H27+H33+H37+H43+H50+H54+H58+H63+H68+H71+H76+H83+H86+H90+H99+H102+H106+H110+H114+H118+H122+H130+H131+H134+H139+H147+H150+H154+H160+H164+H168+H174+H179+H184+H189+H195+H198+H204+H209+H214+H219+H144+H127</f>
        <v>103</v>
      </c>
      <c r="I225">
        <f>I5+I10+I16+I21+I22+I27+I33+I37+I43+I50+I54+I58+I63+I68+I71+I76+I83+I86+I90+I99+I102+I106+I110+I114+I118+I122+I130+I131+I134+I139+I147+I150+I154+I160+I164+I168+I174+I179+I184+I189+I195+I198+I204+I209+I214+I219+I144+I127</f>
        <v>102</v>
      </c>
      <c r="J225">
        <f>J5+J10+J16+J21+J22+J27+J33+J37+J43+J50+J54+J58+J63+J68+J71+J76+J83+J86+J90+J99+J102+J106+J110+J114+J118+J122+J130+J131+J134+J139+J147+J150+J154+J160+J164+J168+J174+J179+J184+J189+J195+J198+J204+J209+J214+J219+J144+J127</f>
        <v>112</v>
      </c>
      <c r="K225">
        <f>K5+K10+K16+K21+K22+K27+K33+K37+K43+K50+K54+K58+K63+K68+K71+K76+K83+K86+K90+K99+K102+K106+K110+K114+K118+K122+K130+K131+K134+K139+K147+K150+K154+K160+K164+K168+K174+K179+K184+K189+K195+K198+K204+K209+K214+K219+K144+K127</f>
        <v>118</v>
      </c>
      <c r="L225">
        <f>L5+L10+L16+L21+L22+L27+L33+L37+L43+L50+L54+L58+L63+L68+L71+L76+L83+L86+L90+L99+L102+L106+L110+L114+L118+L122+L130+L131+L134+L139+L147+L150+L154+L160+L164+L168+L174+L179+L184+L189+L195+L198+L204+L209+L214+L219+L144+L127</f>
        <v>123</v>
      </c>
      <c r="M225" s="30" t="s">
        <v>414</v>
      </c>
    </row>
  </sheetData>
  <autoFilter ref="B2:N222"/>
  <mergeCells count="209">
    <mergeCell ref="B213:B217"/>
    <mergeCell ref="C213:C217"/>
    <mergeCell ref="D213:D217"/>
    <mergeCell ref="F213:F214"/>
    <mergeCell ref="G213:G214"/>
    <mergeCell ref="B218:B222"/>
    <mergeCell ref="C218:C222"/>
    <mergeCell ref="D218:D222"/>
    <mergeCell ref="B203:B207"/>
    <mergeCell ref="C203:C207"/>
    <mergeCell ref="D203:D207"/>
    <mergeCell ref="F203:F204"/>
    <mergeCell ref="G203:G204"/>
    <mergeCell ref="B208:B212"/>
    <mergeCell ref="C208:C212"/>
    <mergeCell ref="D208:D212"/>
    <mergeCell ref="F208:F209"/>
    <mergeCell ref="G208:G209"/>
    <mergeCell ref="B193:B197"/>
    <mergeCell ref="C193:C197"/>
    <mergeCell ref="D193:D197"/>
    <mergeCell ref="F193:F194"/>
    <mergeCell ref="G193:G194"/>
    <mergeCell ref="B198:B202"/>
    <mergeCell ref="C198:C202"/>
    <mergeCell ref="D198:D202"/>
    <mergeCell ref="F198:F199"/>
    <mergeCell ref="G198:G199"/>
    <mergeCell ref="F183:F184"/>
    <mergeCell ref="G183:G184"/>
    <mergeCell ref="C188:G188"/>
    <mergeCell ref="B189:B192"/>
    <mergeCell ref="C189:C192"/>
    <mergeCell ref="D189:D192"/>
    <mergeCell ref="B178:B182"/>
    <mergeCell ref="C178:C182"/>
    <mergeCell ref="D178:D182"/>
    <mergeCell ref="B183:B187"/>
    <mergeCell ref="C183:C187"/>
    <mergeCell ref="D183:D187"/>
    <mergeCell ref="B168:B172"/>
    <mergeCell ref="C168:C172"/>
    <mergeCell ref="D168:D172"/>
    <mergeCell ref="F168:F170"/>
    <mergeCell ref="G168:G170"/>
    <mergeCell ref="B173:B177"/>
    <mergeCell ref="C173:C177"/>
    <mergeCell ref="D173:D177"/>
    <mergeCell ref="F153:F155"/>
    <mergeCell ref="G153:G155"/>
    <mergeCell ref="B159:B163"/>
    <mergeCell ref="C159:C163"/>
    <mergeCell ref="D159:D163"/>
    <mergeCell ref="B164:B167"/>
    <mergeCell ref="C164:C167"/>
    <mergeCell ref="D164:D167"/>
    <mergeCell ref="E164:E167"/>
    <mergeCell ref="B148:B152"/>
    <mergeCell ref="C148:C152"/>
    <mergeCell ref="D148:D152"/>
    <mergeCell ref="B153:B158"/>
    <mergeCell ref="C153:C158"/>
    <mergeCell ref="D153:D158"/>
    <mergeCell ref="C143:G143"/>
    <mergeCell ref="B144:B145"/>
    <mergeCell ref="C144:C145"/>
    <mergeCell ref="D144:D145"/>
    <mergeCell ref="E144:E145"/>
    <mergeCell ref="B146:B147"/>
    <mergeCell ref="C146:C147"/>
    <mergeCell ref="D146:D147"/>
    <mergeCell ref="E146:E147"/>
    <mergeCell ref="F133:F134"/>
    <mergeCell ref="G133:G134"/>
    <mergeCell ref="B138:B142"/>
    <mergeCell ref="C138:C142"/>
    <mergeCell ref="D138:D142"/>
    <mergeCell ref="F138:F139"/>
    <mergeCell ref="G138:G139"/>
    <mergeCell ref="B131:B132"/>
    <mergeCell ref="C131:C132"/>
    <mergeCell ref="D131:D132"/>
    <mergeCell ref="B133:B137"/>
    <mergeCell ref="C133:C137"/>
    <mergeCell ref="D133:D137"/>
    <mergeCell ref="B127:B128"/>
    <mergeCell ref="C127:C128"/>
    <mergeCell ref="D127:D128"/>
    <mergeCell ref="E127:E128"/>
    <mergeCell ref="B129:B130"/>
    <mergeCell ref="C129:C130"/>
    <mergeCell ref="D129:D130"/>
    <mergeCell ref="E129:E130"/>
    <mergeCell ref="B118:B121"/>
    <mergeCell ref="C118:C121"/>
    <mergeCell ref="D118:D121"/>
    <mergeCell ref="E118:E121"/>
    <mergeCell ref="B122:B126"/>
    <mergeCell ref="C122:C126"/>
    <mergeCell ref="D122:D126"/>
    <mergeCell ref="B108:B112"/>
    <mergeCell ref="C108:C112"/>
    <mergeCell ref="D108:D112"/>
    <mergeCell ref="F108:F110"/>
    <mergeCell ref="G108:G110"/>
    <mergeCell ref="B113:B117"/>
    <mergeCell ref="C113:C117"/>
    <mergeCell ref="D113:D117"/>
    <mergeCell ref="F113:F115"/>
    <mergeCell ref="G113:G115"/>
    <mergeCell ref="B102:B104"/>
    <mergeCell ref="C102:C104"/>
    <mergeCell ref="D102:D104"/>
    <mergeCell ref="E102:E104"/>
    <mergeCell ref="C105:G105"/>
    <mergeCell ref="B106:B107"/>
    <mergeCell ref="C106:C107"/>
    <mergeCell ref="D106:D107"/>
    <mergeCell ref="E106:E107"/>
    <mergeCell ref="F90:F92"/>
    <mergeCell ref="G90:G92"/>
    <mergeCell ref="C98:G98"/>
    <mergeCell ref="B99:B101"/>
    <mergeCell ref="C99:C101"/>
    <mergeCell ref="D99:D101"/>
    <mergeCell ref="E99:E101"/>
    <mergeCell ref="B86:B89"/>
    <mergeCell ref="C86:C89"/>
    <mergeCell ref="D86:D89"/>
    <mergeCell ref="E86:E89"/>
    <mergeCell ref="B90:B97"/>
    <mergeCell ref="C90:C97"/>
    <mergeCell ref="D90:D97"/>
    <mergeCell ref="F75:F76"/>
    <mergeCell ref="G75:G76"/>
    <mergeCell ref="B81:B85"/>
    <mergeCell ref="C81:C85"/>
    <mergeCell ref="D81:D85"/>
    <mergeCell ref="F81:F83"/>
    <mergeCell ref="G81:G83"/>
    <mergeCell ref="B71:B74"/>
    <mergeCell ref="C71:C74"/>
    <mergeCell ref="D71:D74"/>
    <mergeCell ref="B75:B80"/>
    <mergeCell ref="C75:C80"/>
    <mergeCell ref="D75:D80"/>
    <mergeCell ref="B61:B65"/>
    <mergeCell ref="C61:C65"/>
    <mergeCell ref="D61:D65"/>
    <mergeCell ref="F61:F62"/>
    <mergeCell ref="G61:G62"/>
    <mergeCell ref="B66:B70"/>
    <mergeCell ref="C66:C70"/>
    <mergeCell ref="D66:D70"/>
    <mergeCell ref="F66:F67"/>
    <mergeCell ref="G66:G67"/>
    <mergeCell ref="F48:F49"/>
    <mergeCell ref="G48:G49"/>
    <mergeCell ref="B53:B56"/>
    <mergeCell ref="C53:C56"/>
    <mergeCell ref="D53:D56"/>
    <mergeCell ref="B57:B60"/>
    <mergeCell ref="C57:C60"/>
    <mergeCell ref="D57:D60"/>
    <mergeCell ref="B42:B47"/>
    <mergeCell ref="C42:C47"/>
    <mergeCell ref="D42:D47"/>
    <mergeCell ref="B48:B52"/>
    <mergeCell ref="C48:C52"/>
    <mergeCell ref="D48:D52"/>
    <mergeCell ref="B36:B40"/>
    <mergeCell ref="C36:C40"/>
    <mergeCell ref="D36:D40"/>
    <mergeCell ref="F36:F37"/>
    <mergeCell ref="G36:G37"/>
    <mergeCell ref="C41:G41"/>
    <mergeCell ref="F26:F27"/>
    <mergeCell ref="G26:G27"/>
    <mergeCell ref="B31:B35"/>
    <mergeCell ref="C31:C35"/>
    <mergeCell ref="D31:D35"/>
    <mergeCell ref="F31:F32"/>
    <mergeCell ref="G31:G32"/>
    <mergeCell ref="B22:B25"/>
    <mergeCell ref="C22:C25"/>
    <mergeCell ref="D22:D25"/>
    <mergeCell ref="E22:E25"/>
    <mergeCell ref="B26:B30"/>
    <mergeCell ref="C26:C30"/>
    <mergeCell ref="D26:D30"/>
    <mergeCell ref="B15:B19"/>
    <mergeCell ref="C15:C19"/>
    <mergeCell ref="D15:D19"/>
    <mergeCell ref="F15:F16"/>
    <mergeCell ref="G15:G16"/>
    <mergeCell ref="B20:B21"/>
    <mergeCell ref="C20:C21"/>
    <mergeCell ref="D20:D21"/>
    <mergeCell ref="E20:E21"/>
    <mergeCell ref="C4:G4"/>
    <mergeCell ref="B5:B8"/>
    <mergeCell ref="C5:C8"/>
    <mergeCell ref="D5:D8"/>
    <mergeCell ref="E5:E8"/>
    <mergeCell ref="B9:B14"/>
    <mergeCell ref="C9:C14"/>
    <mergeCell ref="D9:D14"/>
    <mergeCell ref="F9:F11"/>
    <mergeCell ref="G9:G11"/>
  </mergeCells>
  <hyperlinks>
    <hyperlink ref="C57" r:id="rId1" tooltip="Распоряжение Правительства УР от 28.04.2020 N 495-р &quot;Об утверждении Примерного перечня товаров, работ, услуг, закупки которых для обеспечения нужд Удмуртской Республики осуществляются путем проведения совместных конкурсов или аукционов&quot;_x000b_{КонсультантПлюс}" display="consultantplus://offline/ref=E6588BF3F206CD56C7EB0A997766B05C265BC9E742B4280970B583BF654C28F2E4B8ABC8435225855630CC23158E5CE6640ECF3B03F1C7B49A464110c7m3H"/>
    <hyperlink ref="E58" r:id="rId2" tooltip="Распоряжение Правительства УР от 28.04.2020 N 495-р &quot;Об утверждении Примерного перечня товаров, работ, услуг, закупки которых для обеспечения нужд Удмуртской Республики осуществляются путем проведения совместных конкурсов или аукционов&quot;_x000b_{КонсультантПлюс}" display="consultantplus://offline/ref=E6588BF3F206CD56C7EB0A997766B05C265BC9E742B4280970B583BF654C28F2E4B8ABC8435225855630CC23158E5CE6640ECF3B03F1C7B49A464110c7m3H"/>
    <hyperlink ref="E59" r:id="rId3" tooltip="Распоряжение Правительства УР от 28.04.2020 N 495-р &quot;Об утверждении Примерного перечня товаров, работ, услуг, закупки которых для обеспечения нужд Удмуртской Республики осуществляются путем проведения совместных конкурсов или аукционов&quot;_x000b_{КонсультантПлюс}" display="consultantplus://offline/ref=E6588BF3F206CD56C7EB0A997766B05C265BC9E742B4280970B583BF654C28F2E4B8ABC8435225855630CC23158E5CE6640ECF3B03F1C7B49A464110c7m3H"/>
  </hyperlinks>
  <pageMargins left="0.70866141732283472" right="0.70866141732283472" top="0.15748031496062992" bottom="0.15748031496062992" header="0.31496062992125984" footer="0.31496062992125984"/>
  <pageSetup paperSize="9" scale="45" fitToHeight="2"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36"/>
  <sheetViews>
    <sheetView tabSelected="1" zoomScale="85" zoomScaleNormal="85" workbookViewId="0">
      <selection activeCell="L35" sqref="L35"/>
    </sheetView>
  </sheetViews>
  <sheetFormatPr defaultRowHeight="15" x14ac:dyDescent="0.25"/>
  <cols>
    <col min="2" max="2" width="36.28515625" customWidth="1"/>
    <col min="4" max="4" width="38.140625" customWidth="1"/>
    <col min="5" max="5" width="16.85546875" customWidth="1"/>
    <col min="6" max="6" width="11.140625" customWidth="1"/>
    <col min="12" max="12" width="12.5703125" customWidth="1"/>
  </cols>
  <sheetData>
    <row r="2" spans="1:12" ht="15.75" thickBot="1" x14ac:dyDescent="0.3"/>
    <row r="3" spans="1:12" ht="141" thickBot="1" x14ac:dyDescent="0.3">
      <c r="A3" s="1" t="s">
        <v>84</v>
      </c>
      <c r="B3" s="2" t="s">
        <v>1</v>
      </c>
      <c r="C3" s="2" t="s">
        <v>85</v>
      </c>
      <c r="D3" s="2" t="s">
        <v>388</v>
      </c>
      <c r="E3" s="2" t="s">
        <v>2</v>
      </c>
      <c r="F3" s="28" t="s">
        <v>87</v>
      </c>
      <c r="G3" s="29">
        <v>793</v>
      </c>
      <c r="H3" s="29">
        <v>794</v>
      </c>
      <c r="I3" s="29">
        <v>796</v>
      </c>
      <c r="J3" s="29">
        <v>799</v>
      </c>
      <c r="K3" s="29">
        <v>800</v>
      </c>
    </row>
    <row r="4" spans="1:12" ht="15.75" thickBot="1" x14ac:dyDescent="0.3">
      <c r="A4" s="3">
        <v>1</v>
      </c>
      <c r="B4" s="4">
        <v>2</v>
      </c>
      <c r="C4" s="4">
        <v>3</v>
      </c>
      <c r="D4" s="4">
        <v>4</v>
      </c>
      <c r="E4" s="4">
        <v>5</v>
      </c>
      <c r="F4" s="4">
        <v>6</v>
      </c>
    </row>
    <row r="5" spans="1:12" x14ac:dyDescent="0.25">
      <c r="A5" s="43">
        <v>1</v>
      </c>
      <c r="B5" s="67" t="s">
        <v>389</v>
      </c>
      <c r="C5" s="67" t="s">
        <v>390</v>
      </c>
      <c r="D5" s="5" t="s">
        <v>391</v>
      </c>
      <c r="E5" s="5" t="s">
        <v>394</v>
      </c>
      <c r="F5" s="43">
        <v>3</v>
      </c>
      <c r="G5">
        <f>G8/(G9+1)</f>
        <v>17</v>
      </c>
      <c r="H5">
        <f t="shared" ref="H5:K5" si="0">H8/(H9+1)</f>
        <v>1.7727272727272727</v>
      </c>
      <c r="I5">
        <f t="shared" si="0"/>
        <v>1</v>
      </c>
      <c r="J5">
        <f t="shared" si="0"/>
        <v>1</v>
      </c>
      <c r="K5">
        <f t="shared" si="0"/>
        <v>3</v>
      </c>
    </row>
    <row r="6" spans="1:12" ht="170.25" customHeight="1" thickBot="1" x14ac:dyDescent="0.3">
      <c r="A6" s="44"/>
      <c r="B6" s="72"/>
      <c r="C6" s="72"/>
      <c r="D6" s="5"/>
      <c r="E6" s="6" t="s">
        <v>395</v>
      </c>
      <c r="F6" s="45"/>
      <c r="G6" s="29">
        <v>0</v>
      </c>
      <c r="H6" s="29">
        <v>3</v>
      </c>
      <c r="I6" s="29">
        <v>3</v>
      </c>
      <c r="J6" s="29">
        <v>3</v>
      </c>
      <c r="K6" s="29">
        <v>3</v>
      </c>
      <c r="L6" t="s">
        <v>414</v>
      </c>
    </row>
    <row r="7" spans="1:12" x14ac:dyDescent="0.25">
      <c r="A7" s="44"/>
      <c r="B7" s="72"/>
      <c r="C7" s="72"/>
      <c r="D7" s="5" t="s">
        <v>98</v>
      </c>
      <c r="E7" s="5" t="s">
        <v>394</v>
      </c>
      <c r="F7" s="43">
        <v>2</v>
      </c>
    </row>
    <row r="8" spans="1:12" ht="189.75" customHeight="1" thickBot="1" x14ac:dyDescent="0.3">
      <c r="A8" s="44"/>
      <c r="B8" s="72"/>
      <c r="C8" s="72"/>
      <c r="D8" s="5" t="s">
        <v>392</v>
      </c>
      <c r="E8" s="6" t="s">
        <v>396</v>
      </c>
      <c r="F8" s="45"/>
      <c r="G8">
        <v>85</v>
      </c>
      <c r="H8">
        <v>39</v>
      </c>
      <c r="I8">
        <v>1</v>
      </c>
      <c r="J8">
        <v>1</v>
      </c>
      <c r="K8">
        <v>3</v>
      </c>
    </row>
    <row r="9" spans="1:12" ht="69" customHeight="1" x14ac:dyDescent="0.25">
      <c r="A9" s="44"/>
      <c r="B9" s="72"/>
      <c r="C9" s="72"/>
      <c r="D9" s="5" t="s">
        <v>393</v>
      </c>
      <c r="E9" s="5" t="s">
        <v>394</v>
      </c>
      <c r="F9" s="43">
        <v>1</v>
      </c>
      <c r="G9">
        <v>4</v>
      </c>
      <c r="H9">
        <v>21</v>
      </c>
      <c r="I9">
        <v>0</v>
      </c>
      <c r="J9">
        <v>0</v>
      </c>
      <c r="K9">
        <v>0</v>
      </c>
    </row>
    <row r="10" spans="1:12" ht="183" customHeight="1" thickBot="1" x14ac:dyDescent="0.3">
      <c r="A10" s="44"/>
      <c r="B10" s="72"/>
      <c r="C10" s="72"/>
      <c r="D10" s="27"/>
      <c r="E10" s="6" t="s">
        <v>397</v>
      </c>
      <c r="F10" s="45"/>
    </row>
    <row r="11" spans="1:12" x14ac:dyDescent="0.25">
      <c r="A11" s="44"/>
      <c r="B11" s="72"/>
      <c r="C11" s="72"/>
      <c r="D11" s="27"/>
      <c r="E11" s="5" t="s">
        <v>398</v>
      </c>
      <c r="F11" s="43">
        <v>0</v>
      </c>
    </row>
    <row r="12" spans="1:12" ht="142.5" customHeight="1" thickBot="1" x14ac:dyDescent="0.3">
      <c r="A12" s="45"/>
      <c r="B12" s="68"/>
      <c r="C12" s="68"/>
      <c r="D12" s="24"/>
      <c r="E12" s="6" t="s">
        <v>397</v>
      </c>
      <c r="F12" s="45"/>
    </row>
    <row r="13" spans="1:12" x14ac:dyDescent="0.25">
      <c r="A13" s="43">
        <v>2</v>
      </c>
      <c r="B13" s="67" t="s">
        <v>399</v>
      </c>
      <c r="C13" s="43" t="s">
        <v>90</v>
      </c>
      <c r="D13" s="5" t="s">
        <v>176</v>
      </c>
      <c r="E13" s="65">
        <v>0</v>
      </c>
      <c r="F13" s="43">
        <v>3</v>
      </c>
      <c r="G13" t="e">
        <f>G16/G17*100</f>
        <v>#DIV/0!</v>
      </c>
      <c r="H13">
        <v>0</v>
      </c>
      <c r="I13">
        <v>0</v>
      </c>
      <c r="K13">
        <v>0</v>
      </c>
    </row>
    <row r="14" spans="1:12" ht="15.75" thickBot="1" x14ac:dyDescent="0.3">
      <c r="A14" s="44"/>
      <c r="B14" s="72"/>
      <c r="C14" s="44"/>
      <c r="D14" s="5"/>
      <c r="E14" s="66"/>
      <c r="F14" s="45"/>
      <c r="G14">
        <v>3</v>
      </c>
      <c r="H14">
        <v>3</v>
      </c>
      <c r="I14">
        <v>3</v>
      </c>
      <c r="J14">
        <v>3</v>
      </c>
      <c r="K14">
        <v>3</v>
      </c>
      <c r="L14" t="s">
        <v>414</v>
      </c>
    </row>
    <row r="15" spans="1:12" ht="26.25" thickBot="1" x14ac:dyDescent="0.3">
      <c r="A15" s="44"/>
      <c r="B15" s="72"/>
      <c r="C15" s="44"/>
      <c r="D15" s="5" t="s">
        <v>170</v>
      </c>
      <c r="E15" s="6" t="s">
        <v>178</v>
      </c>
      <c r="F15" s="4">
        <v>2</v>
      </c>
    </row>
    <row r="16" spans="1:12" ht="61.5" customHeight="1" thickBot="1" x14ac:dyDescent="0.3">
      <c r="A16" s="44"/>
      <c r="B16" s="72"/>
      <c r="C16" s="44"/>
      <c r="D16" s="5" t="s">
        <v>400</v>
      </c>
      <c r="E16" s="6" t="s">
        <v>179</v>
      </c>
      <c r="F16" s="4">
        <v>1</v>
      </c>
      <c r="G16">
        <v>0</v>
      </c>
    </row>
    <row r="17" spans="1:12" ht="78.75" customHeight="1" thickBot="1" x14ac:dyDescent="0.3">
      <c r="A17" s="45"/>
      <c r="B17" s="68"/>
      <c r="C17" s="45"/>
      <c r="D17" s="6" t="s">
        <v>401</v>
      </c>
      <c r="E17" s="6" t="s">
        <v>180</v>
      </c>
      <c r="F17" s="4">
        <v>0</v>
      </c>
      <c r="G17">
        <v>0</v>
      </c>
    </row>
    <row r="18" spans="1:12" ht="36.75" customHeight="1" thickBot="1" x14ac:dyDescent="0.3">
      <c r="A18" s="43">
        <v>3</v>
      </c>
      <c r="B18" s="67" t="s">
        <v>402</v>
      </c>
      <c r="C18" s="67" t="s">
        <v>182</v>
      </c>
      <c r="D18" s="5" t="s">
        <v>183</v>
      </c>
      <c r="E18" s="26">
        <v>0</v>
      </c>
      <c r="F18" s="4">
        <v>3</v>
      </c>
      <c r="G18" s="29">
        <f>G20/G21*100</f>
        <v>0.33080854396653003</v>
      </c>
      <c r="H18" s="29">
        <v>0</v>
      </c>
      <c r="I18" s="29">
        <v>0</v>
      </c>
      <c r="J18" s="29">
        <v>0</v>
      </c>
      <c r="K18" s="29">
        <v>0</v>
      </c>
    </row>
    <row r="19" spans="1:12" ht="137.25" customHeight="1" thickBot="1" x14ac:dyDescent="0.3">
      <c r="A19" s="44"/>
      <c r="B19" s="72"/>
      <c r="C19" s="72"/>
      <c r="D19" s="5" t="s">
        <v>403</v>
      </c>
      <c r="E19" s="6" t="s">
        <v>185</v>
      </c>
      <c r="F19" s="4">
        <v>2</v>
      </c>
      <c r="G19" s="29">
        <v>3</v>
      </c>
      <c r="H19" s="29">
        <v>3</v>
      </c>
      <c r="I19" s="29">
        <v>3</v>
      </c>
      <c r="J19" s="29">
        <v>3</v>
      </c>
      <c r="K19" s="29">
        <v>3</v>
      </c>
      <c r="L19" s="30" t="s">
        <v>414</v>
      </c>
    </row>
    <row r="20" spans="1:12" ht="64.5" customHeight="1" thickBot="1" x14ac:dyDescent="0.3">
      <c r="A20" s="44"/>
      <c r="B20" s="72"/>
      <c r="C20" s="72"/>
      <c r="D20" s="5" t="s">
        <v>401</v>
      </c>
      <c r="E20" s="6" t="s">
        <v>186</v>
      </c>
      <c r="F20" s="4">
        <v>1</v>
      </c>
      <c r="G20">
        <v>1334.7</v>
      </c>
    </row>
    <row r="21" spans="1:12" ht="15.75" thickBot="1" x14ac:dyDescent="0.3">
      <c r="A21" s="45"/>
      <c r="B21" s="68"/>
      <c r="C21" s="68"/>
      <c r="D21" s="24"/>
      <c r="E21" s="6" t="s">
        <v>187</v>
      </c>
      <c r="F21" s="4">
        <v>0</v>
      </c>
      <c r="G21">
        <v>403466</v>
      </c>
    </row>
    <row r="22" spans="1:12" ht="58.5" customHeight="1" thickBot="1" x14ac:dyDescent="0.3">
      <c r="A22" s="43">
        <v>4</v>
      </c>
      <c r="B22" s="67" t="s">
        <v>404</v>
      </c>
      <c r="C22" s="67" t="s">
        <v>90</v>
      </c>
      <c r="D22" s="67" t="s">
        <v>405</v>
      </c>
      <c r="E22" s="6" t="s">
        <v>224</v>
      </c>
      <c r="F22" s="4">
        <v>5</v>
      </c>
      <c r="G22" s="29">
        <v>5</v>
      </c>
      <c r="H22" s="29">
        <v>5</v>
      </c>
      <c r="I22" s="29">
        <v>5</v>
      </c>
      <c r="J22" s="29">
        <v>5</v>
      </c>
      <c r="K22" s="29">
        <v>5</v>
      </c>
      <c r="L22" s="30" t="s">
        <v>414</v>
      </c>
    </row>
    <row r="23" spans="1:12" ht="117" customHeight="1" thickBot="1" x14ac:dyDescent="0.3">
      <c r="A23" s="44"/>
      <c r="B23" s="72"/>
      <c r="C23" s="72"/>
      <c r="D23" s="72"/>
      <c r="E23" s="6" t="s">
        <v>225</v>
      </c>
      <c r="F23" s="4">
        <v>3</v>
      </c>
    </row>
    <row r="24" spans="1:12" ht="87" customHeight="1" thickBot="1" x14ac:dyDescent="0.3">
      <c r="A24" s="45"/>
      <c r="B24" s="68"/>
      <c r="C24" s="68"/>
      <c r="D24" s="68"/>
      <c r="E24" s="6" t="s">
        <v>226</v>
      </c>
      <c r="F24" s="4">
        <v>0</v>
      </c>
    </row>
    <row r="25" spans="1:12" ht="199.5" customHeight="1" thickBot="1" x14ac:dyDescent="0.3">
      <c r="A25" s="43">
        <v>5</v>
      </c>
      <c r="B25" s="67" t="s">
        <v>406</v>
      </c>
      <c r="C25" s="67" t="s">
        <v>90</v>
      </c>
      <c r="D25" s="5" t="s">
        <v>407</v>
      </c>
      <c r="E25" s="6" t="s">
        <v>229</v>
      </c>
      <c r="F25" s="4">
        <v>5</v>
      </c>
      <c r="G25" s="29">
        <v>5</v>
      </c>
      <c r="H25" s="29">
        <v>5</v>
      </c>
      <c r="I25" s="29">
        <v>5</v>
      </c>
      <c r="J25" s="29">
        <v>5</v>
      </c>
      <c r="K25" s="29">
        <v>5</v>
      </c>
      <c r="L25" s="30" t="s">
        <v>414</v>
      </c>
    </row>
    <row r="26" spans="1:12" ht="96.75" customHeight="1" thickBot="1" x14ac:dyDescent="0.3">
      <c r="A26" s="44"/>
      <c r="B26" s="72"/>
      <c r="C26" s="72"/>
      <c r="D26" s="5" t="s">
        <v>408</v>
      </c>
      <c r="E26" s="6" t="s">
        <v>230</v>
      </c>
      <c r="F26" s="4">
        <v>3</v>
      </c>
    </row>
    <row r="27" spans="1:12" ht="105.75" customHeight="1" thickBot="1" x14ac:dyDescent="0.3">
      <c r="A27" s="45"/>
      <c r="B27" s="68"/>
      <c r="C27" s="68"/>
      <c r="D27" s="24"/>
      <c r="E27" s="6" t="s">
        <v>231</v>
      </c>
      <c r="F27" s="4">
        <v>0</v>
      </c>
    </row>
    <row r="28" spans="1:12" x14ac:dyDescent="0.25">
      <c r="A28" s="43">
        <v>6</v>
      </c>
      <c r="B28" s="67" t="s">
        <v>409</v>
      </c>
      <c r="C28" s="43" t="s">
        <v>410</v>
      </c>
      <c r="D28" s="5" t="s">
        <v>411</v>
      </c>
      <c r="E28" s="67" t="s">
        <v>173</v>
      </c>
      <c r="F28" s="43">
        <v>3</v>
      </c>
    </row>
    <row r="29" spans="1:12" ht="15.75" thickBot="1" x14ac:dyDescent="0.3">
      <c r="A29" s="44"/>
      <c r="B29" s="72"/>
      <c r="C29" s="44"/>
      <c r="D29" s="5"/>
      <c r="E29" s="68"/>
      <c r="F29" s="45"/>
      <c r="G29">
        <v>0</v>
      </c>
      <c r="H29">
        <v>3</v>
      </c>
      <c r="I29">
        <v>3</v>
      </c>
      <c r="J29">
        <v>3</v>
      </c>
      <c r="K29">
        <v>3</v>
      </c>
      <c r="L29" s="30" t="s">
        <v>414</v>
      </c>
    </row>
    <row r="30" spans="1:12" ht="38.25" customHeight="1" thickBot="1" x14ac:dyDescent="0.3">
      <c r="A30" s="44"/>
      <c r="B30" s="72"/>
      <c r="C30" s="44"/>
      <c r="D30" s="5" t="s">
        <v>170</v>
      </c>
      <c r="E30" s="6" t="s">
        <v>367</v>
      </c>
      <c r="F30" s="4">
        <v>2</v>
      </c>
    </row>
    <row r="31" spans="1:12" ht="114.75" customHeight="1" thickBot="1" x14ac:dyDescent="0.3">
      <c r="A31" s="44"/>
      <c r="B31" s="72"/>
      <c r="C31" s="44"/>
      <c r="D31" s="5" t="s">
        <v>365</v>
      </c>
      <c r="E31" s="6" t="s">
        <v>368</v>
      </c>
      <c r="F31" s="4">
        <v>1</v>
      </c>
    </row>
    <row r="32" spans="1:12" ht="101.25" customHeight="1" thickBot="1" x14ac:dyDescent="0.3">
      <c r="A32" s="45"/>
      <c r="B32" s="68"/>
      <c r="C32" s="45"/>
      <c r="D32" s="6" t="s">
        <v>366</v>
      </c>
      <c r="E32" s="6" t="s">
        <v>369</v>
      </c>
      <c r="F32" s="4">
        <v>0</v>
      </c>
    </row>
    <row r="33" spans="1:12" ht="409.6" customHeight="1" thickBot="1" x14ac:dyDescent="0.3">
      <c r="A33" s="43">
        <v>7</v>
      </c>
      <c r="B33" s="67" t="s">
        <v>412</v>
      </c>
      <c r="C33" s="43" t="s">
        <v>90</v>
      </c>
      <c r="D33" s="67" t="s">
        <v>413</v>
      </c>
      <c r="E33" s="6" t="s">
        <v>272</v>
      </c>
      <c r="F33" s="4">
        <v>3</v>
      </c>
    </row>
    <row r="34" spans="1:12" ht="382.5" customHeight="1" thickBot="1" x14ac:dyDescent="0.3">
      <c r="A34" s="45"/>
      <c r="B34" s="68"/>
      <c r="C34" s="45"/>
      <c r="D34" s="68"/>
      <c r="E34" s="6" t="s">
        <v>273</v>
      </c>
      <c r="F34" s="4">
        <v>0</v>
      </c>
      <c r="G34" s="29">
        <v>0</v>
      </c>
      <c r="H34" s="29">
        <v>3</v>
      </c>
      <c r="I34" s="29">
        <v>3</v>
      </c>
      <c r="J34" s="29">
        <v>3</v>
      </c>
      <c r="K34" s="29">
        <v>3</v>
      </c>
      <c r="L34" s="30" t="s">
        <v>414</v>
      </c>
    </row>
    <row r="35" spans="1:12" ht="31.5" customHeight="1" x14ac:dyDescent="0.25"/>
    <row r="36" spans="1:12" x14ac:dyDescent="0.25">
      <c r="E36" s="31" t="s">
        <v>415</v>
      </c>
      <c r="F36">
        <f>F5+F13+F18+F22+F25+F28+F33</f>
        <v>25</v>
      </c>
      <c r="G36">
        <f>G6+G14+G19+G22+G25+G29+G34</f>
        <v>16</v>
      </c>
      <c r="H36">
        <f>H6+H14+H19+H22+H25+H29+H34</f>
        <v>25</v>
      </c>
      <c r="I36">
        <f>I6+I14+I19+I22+I25+I29+I34</f>
        <v>25</v>
      </c>
      <c r="J36">
        <f>J6+J14+J19+J22+J25+J29+J34</f>
        <v>25</v>
      </c>
      <c r="K36">
        <f>K6+K14+K19+K22+K25+K29+K34</f>
        <v>25</v>
      </c>
      <c r="L36" s="30" t="s">
        <v>414</v>
      </c>
    </row>
  </sheetData>
  <autoFilter ref="A4:L34"/>
  <mergeCells count="31">
    <mergeCell ref="E28:E29"/>
    <mergeCell ref="F28:F29"/>
    <mergeCell ref="A33:A34"/>
    <mergeCell ref="B33:B34"/>
    <mergeCell ref="C33:C34"/>
    <mergeCell ref="D33:D34"/>
    <mergeCell ref="A28:A32"/>
    <mergeCell ref="B28:B32"/>
    <mergeCell ref="C28:C32"/>
    <mergeCell ref="A22:A24"/>
    <mergeCell ref="B22:B24"/>
    <mergeCell ref="C22:C24"/>
    <mergeCell ref="D22:D24"/>
    <mergeCell ref="A25:A27"/>
    <mergeCell ref="B25:B27"/>
    <mergeCell ref="C25:C27"/>
    <mergeCell ref="F5:F6"/>
    <mergeCell ref="F7:F8"/>
    <mergeCell ref="F9:F10"/>
    <mergeCell ref="F11:F12"/>
    <mergeCell ref="A18:A21"/>
    <mergeCell ref="B18:B21"/>
    <mergeCell ref="C18:C21"/>
    <mergeCell ref="A5:A12"/>
    <mergeCell ref="B5:B12"/>
    <mergeCell ref="C5:C12"/>
    <mergeCell ref="A13:A17"/>
    <mergeCell ref="B13:B17"/>
    <mergeCell ref="C13:C17"/>
    <mergeCell ref="E13:E14"/>
    <mergeCell ref="F13:F14"/>
  </mergeCells>
  <pageMargins left="0.70866141732283472" right="0.11811023622047245" top="0.15748031496062992" bottom="0.15748031496062992" header="0.31496062992125984" footer="0.31496062992125984"/>
  <pageSetup paperSize="9" scale="5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W12"/>
  <sheetViews>
    <sheetView topLeftCell="C1" workbookViewId="0">
      <selection activeCell="C16" sqref="C16"/>
    </sheetView>
  </sheetViews>
  <sheetFormatPr defaultRowHeight="15" x14ac:dyDescent="0.25"/>
  <cols>
    <col min="3" max="3" width="29.85546875" customWidth="1"/>
    <col min="4" max="4" width="20.28515625" customWidth="1"/>
    <col min="5" max="5" width="21" customWidth="1"/>
    <col min="6" max="6" width="9.85546875" customWidth="1"/>
    <col min="7" max="9" width="11.5703125" customWidth="1"/>
    <col min="10" max="11" width="12" customWidth="1"/>
    <col min="12" max="12" width="10.85546875" customWidth="1"/>
    <col min="13" max="13" width="11.5703125" customWidth="1"/>
    <col min="14" max="14" width="10.28515625" customWidth="1"/>
    <col min="15" max="15" width="11.42578125" customWidth="1"/>
    <col min="16" max="16" width="12" customWidth="1"/>
    <col min="17" max="17" width="12.140625" customWidth="1"/>
    <col min="18" max="18" width="12.7109375" customWidth="1"/>
  </cols>
  <sheetData>
    <row r="2" spans="1:23" ht="15" customHeight="1" x14ac:dyDescent="0.25">
      <c r="C2" s="89" t="s">
        <v>416</v>
      </c>
      <c r="D2" s="89"/>
      <c r="E2" s="89"/>
      <c r="F2" s="89"/>
      <c r="G2" s="89"/>
      <c r="H2" s="89"/>
      <c r="I2" s="89"/>
      <c r="J2" s="89"/>
      <c r="K2" s="89"/>
      <c r="L2" s="89"/>
      <c r="M2" s="89"/>
      <c r="N2" s="89"/>
      <c r="O2" s="89"/>
      <c r="P2" s="89"/>
      <c r="Q2" s="89"/>
      <c r="R2" s="89"/>
    </row>
    <row r="3" spans="1:23" x14ac:dyDescent="0.25">
      <c r="D3" s="83" t="s">
        <v>445</v>
      </c>
      <c r="E3" s="83"/>
    </row>
    <row r="4" spans="1:23" ht="15" customHeight="1" x14ac:dyDescent="0.25">
      <c r="A4" s="84" t="s">
        <v>417</v>
      </c>
      <c r="B4" s="84" t="s">
        <v>418</v>
      </c>
      <c r="C4" s="84" t="s">
        <v>419</v>
      </c>
      <c r="D4" s="84" t="s">
        <v>420</v>
      </c>
      <c r="E4" s="84" t="s">
        <v>421</v>
      </c>
      <c r="F4" s="85" t="s">
        <v>422</v>
      </c>
      <c r="G4" s="86"/>
      <c r="H4" s="85" t="s">
        <v>423</v>
      </c>
      <c r="I4" s="86"/>
      <c r="J4" s="85" t="s">
        <v>424</v>
      </c>
      <c r="K4" s="86"/>
      <c r="L4" s="85" t="s">
        <v>425</v>
      </c>
      <c r="M4" s="86"/>
      <c r="N4" s="85" t="s">
        <v>426</v>
      </c>
      <c r="O4" s="86"/>
      <c r="P4" s="85" t="s">
        <v>427</v>
      </c>
      <c r="Q4" s="86"/>
      <c r="R4" s="84" t="s">
        <v>428</v>
      </c>
      <c r="S4" s="92" t="s">
        <v>429</v>
      </c>
      <c r="T4" s="93"/>
      <c r="U4" s="93"/>
      <c r="V4" s="93"/>
      <c r="W4" s="94"/>
    </row>
    <row r="5" spans="1:23" x14ac:dyDescent="0.25">
      <c r="A5" s="84"/>
      <c r="B5" s="84"/>
      <c r="C5" s="84"/>
      <c r="D5" s="84"/>
      <c r="E5" s="84"/>
      <c r="F5" s="87"/>
      <c r="G5" s="88"/>
      <c r="H5" s="87"/>
      <c r="I5" s="88"/>
      <c r="J5" s="87"/>
      <c r="K5" s="88"/>
      <c r="L5" s="87"/>
      <c r="M5" s="88"/>
      <c r="N5" s="87"/>
      <c r="O5" s="88"/>
      <c r="P5" s="87"/>
      <c r="Q5" s="88"/>
      <c r="R5" s="84"/>
      <c r="S5" s="97" t="s">
        <v>430</v>
      </c>
      <c r="T5" s="97" t="s">
        <v>431</v>
      </c>
      <c r="U5" s="90" t="s">
        <v>432</v>
      </c>
      <c r="V5" s="90" t="s">
        <v>433</v>
      </c>
      <c r="W5" s="90" t="s">
        <v>434</v>
      </c>
    </row>
    <row r="6" spans="1:23" ht="33.75" x14ac:dyDescent="0.25">
      <c r="A6" s="34"/>
      <c r="B6" s="34"/>
      <c r="C6" s="34"/>
      <c r="D6" s="34"/>
      <c r="E6" s="34"/>
      <c r="F6" s="35" t="s">
        <v>435</v>
      </c>
      <c r="G6" s="35" t="s">
        <v>436</v>
      </c>
      <c r="H6" s="35" t="s">
        <v>435</v>
      </c>
      <c r="I6" s="35" t="s">
        <v>436</v>
      </c>
      <c r="J6" s="35" t="s">
        <v>435</v>
      </c>
      <c r="K6" s="35" t="s">
        <v>436</v>
      </c>
      <c r="L6" s="35" t="s">
        <v>435</v>
      </c>
      <c r="M6" s="35" t="s">
        <v>436</v>
      </c>
      <c r="N6" s="35" t="s">
        <v>435</v>
      </c>
      <c r="O6" s="35" t="s">
        <v>436</v>
      </c>
      <c r="P6" s="35" t="s">
        <v>435</v>
      </c>
      <c r="Q6" s="35" t="s">
        <v>436</v>
      </c>
      <c r="R6" s="34"/>
      <c r="S6" s="98"/>
      <c r="T6" s="98"/>
      <c r="U6" s="91"/>
      <c r="V6" s="91"/>
      <c r="W6" s="91"/>
    </row>
    <row r="7" spans="1:23" ht="75" x14ac:dyDescent="0.25">
      <c r="A7" s="33">
        <v>5</v>
      </c>
      <c r="B7" s="33">
        <v>793</v>
      </c>
      <c r="C7" s="34" t="s">
        <v>441</v>
      </c>
      <c r="D7" s="36">
        <f>(F7+J7+L7+N7+P7+H7)/R7*W7*100</f>
        <v>83.271276595744666</v>
      </c>
      <c r="E7" s="33" t="s">
        <v>437</v>
      </c>
      <c r="F7" s="33">
        <v>19</v>
      </c>
      <c r="G7" s="33">
        <v>23</v>
      </c>
      <c r="H7" s="33">
        <v>20</v>
      </c>
      <c r="I7" s="33">
        <v>37</v>
      </c>
      <c r="J7" s="33">
        <v>10</v>
      </c>
      <c r="K7" s="33">
        <v>10</v>
      </c>
      <c r="L7" s="33">
        <v>11</v>
      </c>
      <c r="M7" s="33">
        <v>24</v>
      </c>
      <c r="N7" s="33">
        <v>29</v>
      </c>
      <c r="O7" s="33">
        <v>31</v>
      </c>
      <c r="P7" s="33">
        <v>12</v>
      </c>
      <c r="Q7" s="33">
        <v>16</v>
      </c>
      <c r="R7" s="33">
        <f>G7+I7+K7+M7+O7+Q7</f>
        <v>141</v>
      </c>
      <c r="S7" s="33">
        <v>1.2</v>
      </c>
      <c r="T7" s="33">
        <v>1.2</v>
      </c>
      <c r="U7" s="33">
        <v>1.2</v>
      </c>
      <c r="V7" s="33">
        <v>1.05</v>
      </c>
      <c r="W7" s="33">
        <f>SUM(S7:V7)/4</f>
        <v>1.1624999999999999</v>
      </c>
    </row>
    <row r="8" spans="1:23" ht="90" x14ac:dyDescent="0.25">
      <c r="A8" s="33">
        <v>3</v>
      </c>
      <c r="B8" s="33">
        <v>794</v>
      </c>
      <c r="C8" s="34" t="s">
        <v>443</v>
      </c>
      <c r="D8" s="36">
        <f>(F8+J8+L8+N8+P8+H8)/R8*W8*100</f>
        <v>84.09574468085107</v>
      </c>
      <c r="E8" s="33" t="s">
        <v>437</v>
      </c>
      <c r="F8" s="33">
        <v>15</v>
      </c>
      <c r="G8" s="33">
        <v>23</v>
      </c>
      <c r="H8" s="33">
        <v>28</v>
      </c>
      <c r="I8" s="33">
        <v>37</v>
      </c>
      <c r="J8" s="33">
        <v>8</v>
      </c>
      <c r="K8" s="33">
        <v>10</v>
      </c>
      <c r="L8" s="33">
        <v>13</v>
      </c>
      <c r="M8" s="33">
        <v>24</v>
      </c>
      <c r="N8" s="33">
        <v>26</v>
      </c>
      <c r="O8" s="33">
        <v>31</v>
      </c>
      <c r="P8" s="33">
        <v>12</v>
      </c>
      <c r="Q8" s="33">
        <v>16</v>
      </c>
      <c r="R8" s="42">
        <f t="shared" ref="R8:R11" si="0">G8+I8+K8+M8+O8+Q8</f>
        <v>141</v>
      </c>
      <c r="S8" s="33">
        <v>1.2</v>
      </c>
      <c r="T8" s="33">
        <v>1.2</v>
      </c>
      <c r="U8" s="33">
        <v>1.1499999999999999</v>
      </c>
      <c r="V8" s="33">
        <v>1.1000000000000001</v>
      </c>
      <c r="W8" s="33">
        <f>SUM(S8:V8)/4</f>
        <v>1.1625000000000001</v>
      </c>
    </row>
    <row r="9" spans="1:23" ht="75" x14ac:dyDescent="0.25">
      <c r="A9" s="33">
        <v>4</v>
      </c>
      <c r="B9" s="33">
        <v>796</v>
      </c>
      <c r="C9" s="34" t="s">
        <v>442</v>
      </c>
      <c r="D9" s="36">
        <f>(F9+J9+L9+N9+P9+H9)/R9*W9*100</f>
        <v>79.432624113475185</v>
      </c>
      <c r="E9" s="33" t="s">
        <v>437</v>
      </c>
      <c r="F9" s="33">
        <v>21</v>
      </c>
      <c r="G9" s="33">
        <v>23</v>
      </c>
      <c r="H9" s="33">
        <v>25</v>
      </c>
      <c r="I9" s="33">
        <v>37</v>
      </c>
      <c r="J9" s="33">
        <v>10</v>
      </c>
      <c r="K9" s="33">
        <v>10</v>
      </c>
      <c r="L9" s="33">
        <v>16</v>
      </c>
      <c r="M9" s="33">
        <v>24</v>
      </c>
      <c r="N9" s="33">
        <v>26</v>
      </c>
      <c r="O9" s="33">
        <v>31</v>
      </c>
      <c r="P9" s="33">
        <v>14</v>
      </c>
      <c r="Q9" s="33">
        <v>16</v>
      </c>
      <c r="R9" s="42">
        <f t="shared" si="0"/>
        <v>141</v>
      </c>
      <c r="S9" s="33">
        <v>1</v>
      </c>
      <c r="T9" s="33">
        <v>1</v>
      </c>
      <c r="U9" s="33">
        <v>1</v>
      </c>
      <c r="V9" s="33">
        <v>1</v>
      </c>
      <c r="W9" s="33">
        <f t="shared" ref="W9:W10" si="1">SUM(S9:V9)/4</f>
        <v>1</v>
      </c>
    </row>
    <row r="10" spans="1:23" ht="75" x14ac:dyDescent="0.25">
      <c r="A10" s="38">
        <v>2</v>
      </c>
      <c r="B10" s="38">
        <v>799</v>
      </c>
      <c r="C10" s="37" t="s">
        <v>440</v>
      </c>
      <c r="D10" s="39">
        <f>(F10+J10+L10+N10+P10+H10)/R10*W10*100</f>
        <v>82.269503546099287</v>
      </c>
      <c r="E10" s="40" t="s">
        <v>438</v>
      </c>
      <c r="F10" s="38">
        <v>21</v>
      </c>
      <c r="G10" s="38">
        <v>23</v>
      </c>
      <c r="H10" s="38">
        <v>26</v>
      </c>
      <c r="I10" s="38">
        <v>37</v>
      </c>
      <c r="J10" s="38">
        <v>10</v>
      </c>
      <c r="K10" s="38">
        <v>10</v>
      </c>
      <c r="L10" s="38">
        <v>19</v>
      </c>
      <c r="M10" s="38">
        <v>24</v>
      </c>
      <c r="N10" s="38">
        <v>26</v>
      </c>
      <c r="O10" s="38">
        <v>31</v>
      </c>
      <c r="P10" s="38">
        <v>14</v>
      </c>
      <c r="Q10" s="38">
        <v>16</v>
      </c>
      <c r="R10" s="42">
        <f t="shared" si="0"/>
        <v>141</v>
      </c>
      <c r="S10" s="38">
        <v>1</v>
      </c>
      <c r="T10" s="38">
        <v>1</v>
      </c>
      <c r="U10" s="38">
        <v>1</v>
      </c>
      <c r="V10" s="38">
        <v>1</v>
      </c>
      <c r="W10" s="38">
        <f t="shared" si="1"/>
        <v>1</v>
      </c>
    </row>
    <row r="11" spans="1:23" ht="90" x14ac:dyDescent="0.25">
      <c r="A11" s="33">
        <v>1</v>
      </c>
      <c r="B11" s="33">
        <v>800</v>
      </c>
      <c r="C11" s="34" t="s">
        <v>444</v>
      </c>
      <c r="D11" s="36">
        <f>(F11+J11+L11+N11+P11+H11)/R11*W11*100</f>
        <v>94.397163120567384</v>
      </c>
      <c r="E11" s="33" t="s">
        <v>438</v>
      </c>
      <c r="F11" s="33">
        <v>23</v>
      </c>
      <c r="G11" s="33">
        <v>23</v>
      </c>
      <c r="H11" s="33">
        <v>29</v>
      </c>
      <c r="I11" s="33">
        <v>37</v>
      </c>
      <c r="J11" s="33">
        <v>10</v>
      </c>
      <c r="K11" s="33">
        <v>10</v>
      </c>
      <c r="L11" s="33">
        <v>19</v>
      </c>
      <c r="M11" s="33">
        <v>24</v>
      </c>
      <c r="N11" s="33">
        <v>26</v>
      </c>
      <c r="O11" s="33">
        <v>31</v>
      </c>
      <c r="P11" s="33">
        <v>14</v>
      </c>
      <c r="Q11" s="33">
        <v>16</v>
      </c>
      <c r="R11" s="42">
        <f t="shared" si="0"/>
        <v>141</v>
      </c>
      <c r="S11" s="33">
        <v>1.2</v>
      </c>
      <c r="T11" s="33">
        <v>1.1000000000000001</v>
      </c>
      <c r="U11" s="33">
        <v>1.1000000000000001</v>
      </c>
      <c r="V11" s="33">
        <v>1</v>
      </c>
      <c r="W11" s="33">
        <f>SUM(S11:V11)/4</f>
        <v>1.1000000000000001</v>
      </c>
    </row>
    <row r="12" spans="1:23" ht="15" customHeight="1" x14ac:dyDescent="0.25">
      <c r="A12" s="84" t="s">
        <v>439</v>
      </c>
      <c r="B12" s="84"/>
      <c r="C12" s="84"/>
      <c r="D12" s="95">
        <f>SUM(D7:D11)/5</f>
        <v>84.693262411347519</v>
      </c>
      <c r="E12" s="96"/>
    </row>
  </sheetData>
  <mergeCells count="22">
    <mergeCell ref="A12:C12"/>
    <mergeCell ref="D12:E12"/>
    <mergeCell ref="S5:S6"/>
    <mergeCell ref="T5:T6"/>
    <mergeCell ref="U5:U6"/>
    <mergeCell ref="F4:G5"/>
    <mergeCell ref="H4:I5"/>
    <mergeCell ref="J4:K5"/>
    <mergeCell ref="C2:R2"/>
    <mergeCell ref="V5:V6"/>
    <mergeCell ref="L4:M5"/>
    <mergeCell ref="N4:O5"/>
    <mergeCell ref="P4:Q5"/>
    <mergeCell ref="R4:R5"/>
    <mergeCell ref="S4:W4"/>
    <mergeCell ref="W5:W6"/>
    <mergeCell ref="D3:E3"/>
    <mergeCell ref="A4:A5"/>
    <mergeCell ref="B4:B5"/>
    <mergeCell ref="C4:C5"/>
    <mergeCell ref="D4:D5"/>
    <mergeCell ref="E4:E5"/>
  </mergeCells>
  <pageMargins left="0.11811023622047245" right="0.11811023622047245" top="0.9448818897637796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прил5</vt:lpstr>
      <vt:lpstr>прил1_расчетгод</vt:lpstr>
      <vt:lpstr>прил3расчет Квартал</vt:lpstr>
      <vt:lpstr>расчет усл коэф</vt:lpstr>
      <vt:lpstr>итоговая оценка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Comp12</cp:lastModifiedBy>
  <cp:lastPrinted>2025-04-16T05:53:15Z</cp:lastPrinted>
  <dcterms:created xsi:type="dcterms:W3CDTF">2022-10-25T04:27:26Z</dcterms:created>
  <dcterms:modified xsi:type="dcterms:W3CDTF">2025-04-16T05:54:07Z</dcterms:modified>
</cp:coreProperties>
</file>