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firstSheet="3" activeTab="3"/>
  </bookViews>
  <sheets>
    <sheet name="Приложение № 1" sheetId="1" state="hidden" r:id="rId1"/>
    <sheet name="Приложение № 2" sheetId="7" state="hidden" r:id="rId2"/>
    <sheet name="Приложение № 3" sheetId="8" state="hidden" r:id="rId3"/>
    <sheet name="Приложение 3 потребители" sheetId="4" r:id="rId4"/>
  </sheets>
  <definedNames>
    <definedName name="_xlnm._FilterDatabase" localSheetId="3" hidden="1">'Приложение 3 потребители'!$A$2:$H$32</definedName>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<sst xmlns="http://schemas.openxmlformats.org/spreadsheetml/2006/main" count="878" uniqueCount="522">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</sst>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3" fillId="0" borderId="1" xfId="0" applyFont="1" applyBorder="1" applyAlignment="1">
      <alignment horizontal="left" vertical="top" wrapText="1"/>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49" fontId="3" fillId="0" borderId="1" xfId="0" applyNumberFormat="1" applyFont="1" applyBorder="1" applyAlignment="1">
      <alignment horizontal="lef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zoomScale="90" zoomScaleNormal="90" workbookViewId="0">
      <pane ySplit="3" topLeftCell="A4" activePane="bottomLeft" state="frozen"/>
      <selection pane="bottomLeft" sqref="A1:H1"/>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1" t="s">
        <v>518</v>
      </c>
      <c r="B1" s="82"/>
      <c r="C1" s="82"/>
      <c r="D1" s="82"/>
      <c r="E1" s="82"/>
      <c r="F1" s="82"/>
      <c r="G1" s="82"/>
      <c r="H1" s="82"/>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6" t="s">
        <v>24</v>
      </c>
      <c r="E3" s="86"/>
      <c r="F3" s="86"/>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7" t="s">
        <v>17</v>
      </c>
      <c r="B7" s="83" t="s">
        <v>99</v>
      </c>
      <c r="C7" s="83" t="s">
        <v>100</v>
      </c>
      <c r="D7" s="25" t="s">
        <v>101</v>
      </c>
      <c r="E7" s="64">
        <v>0.3</v>
      </c>
      <c r="F7" s="64" t="s">
        <v>123</v>
      </c>
      <c r="G7" s="73">
        <f>IF(G8=0,G15,1)</f>
        <v>1</v>
      </c>
      <c r="H7" s="64" t="s">
        <v>514</v>
      </c>
    </row>
    <row r="8" spans="1:8" ht="300" customHeight="1" x14ac:dyDescent="0.25">
      <c r="A8" s="87"/>
      <c r="B8" s="83"/>
      <c r="C8" s="83"/>
      <c r="D8" s="25" t="s">
        <v>513</v>
      </c>
      <c r="E8" s="64" t="s">
        <v>106</v>
      </c>
      <c r="F8" s="64" t="s">
        <v>106</v>
      </c>
      <c r="G8" s="69">
        <v>1</v>
      </c>
      <c r="H8" s="64" t="s">
        <v>512</v>
      </c>
    </row>
    <row r="9" spans="1:8" ht="36.75" customHeight="1" collapsed="1" x14ac:dyDescent="0.25">
      <c r="A9" s="64">
        <v>2</v>
      </c>
      <c r="B9" s="83" t="s">
        <v>102</v>
      </c>
      <c r="C9" s="83" t="s">
        <v>103</v>
      </c>
      <c r="D9" s="83" t="s">
        <v>104</v>
      </c>
      <c r="E9" s="12">
        <v>0.35</v>
      </c>
      <c r="F9" s="64" t="s">
        <v>124</v>
      </c>
      <c r="G9" s="67">
        <f>(G11/G12)*G10</f>
        <v>1</v>
      </c>
      <c r="H9" s="64" t="s">
        <v>410</v>
      </c>
    </row>
    <row r="10" spans="1:8" ht="78.75" customHeight="1" x14ac:dyDescent="0.25">
      <c r="A10" s="8" t="s">
        <v>65</v>
      </c>
      <c r="B10" s="83"/>
      <c r="C10" s="83"/>
      <c r="D10" s="83"/>
      <c r="E10" s="64" t="s">
        <v>106</v>
      </c>
      <c r="F10" s="64" t="s">
        <v>125</v>
      </c>
      <c r="G10" s="74">
        <v>1</v>
      </c>
      <c r="H10" s="64" t="s">
        <v>435</v>
      </c>
    </row>
    <row r="11" spans="1:8" ht="94.5" customHeight="1" x14ac:dyDescent="0.25">
      <c r="A11" s="8" t="s">
        <v>66</v>
      </c>
      <c r="B11" s="83"/>
      <c r="C11" s="83"/>
      <c r="D11" s="83"/>
      <c r="E11" s="64" t="s">
        <v>106</v>
      </c>
      <c r="F11" s="64" t="s">
        <v>126</v>
      </c>
      <c r="G11" s="75">
        <v>1</v>
      </c>
      <c r="H11" s="64" t="s">
        <v>411</v>
      </c>
    </row>
    <row r="12" spans="1:8" ht="95.25" customHeight="1" x14ac:dyDescent="0.25">
      <c r="A12" s="8" t="s">
        <v>83</v>
      </c>
      <c r="B12" s="83"/>
      <c r="C12" s="83"/>
      <c r="D12" s="83"/>
      <c r="E12" s="13" t="s">
        <v>106</v>
      </c>
      <c r="F12" s="64" t="s">
        <v>127</v>
      </c>
      <c r="G12" s="75">
        <v>1</v>
      </c>
      <c r="H12" s="64" t="s">
        <v>412</v>
      </c>
    </row>
    <row r="13" spans="1:8" ht="39" customHeight="1" collapsed="1" x14ac:dyDescent="0.25">
      <c r="A13" s="85" t="s">
        <v>444</v>
      </c>
      <c r="B13" s="85"/>
      <c r="C13" s="85"/>
      <c r="D13" s="85"/>
      <c r="E13" s="85"/>
      <c r="F13" s="85"/>
      <c r="G13" s="85"/>
      <c r="H13" s="85"/>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4" t="s">
        <v>130</v>
      </c>
      <c r="E15" s="84"/>
      <c r="F15" s="84"/>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3" t="s">
        <v>108</v>
      </c>
      <c r="C17" s="64" t="s">
        <v>110</v>
      </c>
      <c r="D17" s="64" t="s">
        <v>111</v>
      </c>
      <c r="E17" s="64">
        <v>0.05</v>
      </c>
      <c r="F17" s="64" t="s">
        <v>131</v>
      </c>
      <c r="G17" s="68">
        <f>E18*G18+E19*G19+E20*G20+E23*G23+E24*G24+E27*G27+E28*G28+E31*G31+E32*G32</f>
        <v>1</v>
      </c>
      <c r="H17" s="64" t="s">
        <v>414</v>
      </c>
    </row>
    <row r="18" spans="1:8" ht="126" customHeight="1" x14ac:dyDescent="0.25">
      <c r="A18" s="6" t="s">
        <v>8</v>
      </c>
      <c r="B18" s="83"/>
      <c r="C18" s="64" t="s">
        <v>112</v>
      </c>
      <c r="D18" s="64" t="s">
        <v>113</v>
      </c>
      <c r="E18" s="64">
        <v>0.1</v>
      </c>
      <c r="F18" s="64" t="s">
        <v>132</v>
      </c>
      <c r="G18" s="70">
        <v>1</v>
      </c>
      <c r="H18" s="64" t="s">
        <v>433</v>
      </c>
    </row>
    <row r="19" spans="1:8" ht="147.75" customHeight="1" x14ac:dyDescent="0.25">
      <c r="A19" s="6" t="s">
        <v>9</v>
      </c>
      <c r="B19" s="83"/>
      <c r="C19" s="64" t="s">
        <v>114</v>
      </c>
      <c r="D19" s="64" t="s">
        <v>115</v>
      </c>
      <c r="E19" s="64">
        <v>0.1</v>
      </c>
      <c r="F19" s="64" t="s">
        <v>133</v>
      </c>
      <c r="G19" s="70">
        <v>1</v>
      </c>
      <c r="H19" s="64" t="s">
        <v>433</v>
      </c>
    </row>
    <row r="20" spans="1:8" ht="195.75" customHeight="1" x14ac:dyDescent="0.25">
      <c r="A20" s="6" t="s">
        <v>10</v>
      </c>
      <c r="B20" s="83"/>
      <c r="C20" s="83" t="s">
        <v>116</v>
      </c>
      <c r="D20" s="64" t="s">
        <v>117</v>
      </c>
      <c r="E20" s="64">
        <v>0.1</v>
      </c>
      <c r="F20" s="64" t="s">
        <v>134</v>
      </c>
      <c r="G20" s="68">
        <f>IF(OR(G21=0,G22=0),0,E21*G21+E22*G22)</f>
        <v>1</v>
      </c>
      <c r="H20" s="19" t="s">
        <v>415</v>
      </c>
    </row>
    <row r="21" spans="1:8" ht="96" customHeight="1" x14ac:dyDescent="0.25">
      <c r="A21" s="6" t="s">
        <v>84</v>
      </c>
      <c r="B21" s="83"/>
      <c r="C21" s="83"/>
      <c r="D21" s="64" t="s">
        <v>135</v>
      </c>
      <c r="E21" s="64">
        <v>0.5</v>
      </c>
      <c r="F21" s="64" t="s">
        <v>119</v>
      </c>
      <c r="G21" s="70">
        <v>1</v>
      </c>
      <c r="H21" s="19" t="s">
        <v>418</v>
      </c>
    </row>
    <row r="22" spans="1:8" ht="402.75" customHeight="1" x14ac:dyDescent="0.25">
      <c r="A22" s="6" t="s">
        <v>85</v>
      </c>
      <c r="B22" s="83"/>
      <c r="C22" s="83"/>
      <c r="D22" s="64" t="s">
        <v>136</v>
      </c>
      <c r="E22" s="64">
        <v>0.5</v>
      </c>
      <c r="F22" s="64" t="s">
        <v>118</v>
      </c>
      <c r="G22" s="70">
        <v>1</v>
      </c>
      <c r="H22" s="19" t="s">
        <v>417</v>
      </c>
    </row>
    <row r="23" spans="1:8" ht="132.75" customHeight="1" x14ac:dyDescent="0.25">
      <c r="A23" s="6" t="s">
        <v>11</v>
      </c>
      <c r="B23" s="83"/>
      <c r="C23" s="64" t="s">
        <v>138</v>
      </c>
      <c r="D23" s="64" t="s">
        <v>139</v>
      </c>
      <c r="E23" s="64">
        <v>0.1</v>
      </c>
      <c r="F23" s="13" t="s">
        <v>137</v>
      </c>
      <c r="G23" s="70">
        <v>1</v>
      </c>
      <c r="H23" s="64" t="s">
        <v>436</v>
      </c>
    </row>
    <row r="24" spans="1:8" ht="208.5" customHeight="1" x14ac:dyDescent="0.25">
      <c r="A24" s="6" t="s">
        <v>12</v>
      </c>
      <c r="B24" s="83"/>
      <c r="C24" s="83" t="s">
        <v>140</v>
      </c>
      <c r="D24" s="64" t="s">
        <v>141</v>
      </c>
      <c r="E24" s="64">
        <v>0.1</v>
      </c>
      <c r="F24" s="64" t="s">
        <v>129</v>
      </c>
      <c r="G24" s="71">
        <f>IF(OR(G25=0,G26=0),0,E25*G25+E26*G26)</f>
        <v>1</v>
      </c>
      <c r="H24" s="64" t="s">
        <v>423</v>
      </c>
    </row>
    <row r="25" spans="1:8" ht="402" customHeight="1" x14ac:dyDescent="0.25">
      <c r="A25" s="6" t="s">
        <v>86</v>
      </c>
      <c r="B25" s="83"/>
      <c r="C25" s="83"/>
      <c r="D25" s="64" t="s">
        <v>142</v>
      </c>
      <c r="E25" s="64">
        <v>0.5</v>
      </c>
      <c r="F25" s="64" t="s">
        <v>128</v>
      </c>
      <c r="G25" s="70">
        <v>1</v>
      </c>
      <c r="H25" s="64" t="s">
        <v>419</v>
      </c>
    </row>
    <row r="26" spans="1:8" ht="183.75" customHeight="1" x14ac:dyDescent="0.25">
      <c r="A26" s="6" t="s">
        <v>87</v>
      </c>
      <c r="B26" s="83"/>
      <c r="C26" s="83"/>
      <c r="D26" s="64" t="s">
        <v>144</v>
      </c>
      <c r="E26" s="64">
        <v>0.5</v>
      </c>
      <c r="F26" s="64" t="s">
        <v>143</v>
      </c>
      <c r="G26" s="70">
        <v>1</v>
      </c>
      <c r="H26" s="64" t="s">
        <v>418</v>
      </c>
    </row>
    <row r="27" spans="1:8" ht="126.75" customHeight="1" x14ac:dyDescent="0.25">
      <c r="A27" s="6" t="s">
        <v>13</v>
      </c>
      <c r="B27" s="83"/>
      <c r="C27" s="64" t="s">
        <v>147</v>
      </c>
      <c r="D27" s="64" t="s">
        <v>148</v>
      </c>
      <c r="E27" s="64">
        <v>0.1</v>
      </c>
      <c r="F27" s="64" t="s">
        <v>145</v>
      </c>
      <c r="G27" s="70">
        <v>1</v>
      </c>
      <c r="H27" s="64" t="s">
        <v>430</v>
      </c>
    </row>
    <row r="28" spans="1:8" ht="208.5" customHeight="1" x14ac:dyDescent="0.25">
      <c r="A28" s="6" t="s">
        <v>14</v>
      </c>
      <c r="B28" s="83"/>
      <c r="C28" s="83" t="s">
        <v>149</v>
      </c>
      <c r="D28" s="64" t="s">
        <v>150</v>
      </c>
      <c r="E28" s="64">
        <v>0.1</v>
      </c>
      <c r="F28" s="64" t="s">
        <v>146</v>
      </c>
      <c r="G28" s="68">
        <f>IF(OR(G29=0,G30=0),0,E29*G29+E30*G30)</f>
        <v>1</v>
      </c>
      <c r="H28" s="64" t="s">
        <v>422</v>
      </c>
    </row>
    <row r="29" spans="1:8" ht="333.75" customHeight="1" x14ac:dyDescent="0.25">
      <c r="A29" s="6" t="s">
        <v>88</v>
      </c>
      <c r="B29" s="83"/>
      <c r="C29" s="83"/>
      <c r="D29" s="64" t="s">
        <v>151</v>
      </c>
      <c r="E29" s="64">
        <v>0.5</v>
      </c>
      <c r="F29" s="64" t="s">
        <v>153</v>
      </c>
      <c r="G29" s="70">
        <v>1</v>
      </c>
      <c r="H29" s="64" t="s">
        <v>420</v>
      </c>
    </row>
    <row r="30" spans="1:8" ht="175.5" customHeight="1" x14ac:dyDescent="0.25">
      <c r="A30" s="6" t="s">
        <v>89</v>
      </c>
      <c r="B30" s="83"/>
      <c r="C30" s="83"/>
      <c r="D30" s="64" t="s">
        <v>152</v>
      </c>
      <c r="E30" s="64">
        <v>0.5</v>
      </c>
      <c r="F30" s="64" t="s">
        <v>157</v>
      </c>
      <c r="G30" s="70">
        <v>1</v>
      </c>
      <c r="H30" s="64" t="s">
        <v>421</v>
      </c>
    </row>
    <row r="31" spans="1:8" ht="146.25" customHeight="1" x14ac:dyDescent="0.25">
      <c r="A31" s="6" t="s">
        <v>15</v>
      </c>
      <c r="B31" s="83"/>
      <c r="C31" s="64" t="s">
        <v>154</v>
      </c>
      <c r="D31" s="64" t="s">
        <v>155</v>
      </c>
      <c r="E31" s="19">
        <v>0.15</v>
      </c>
      <c r="F31" s="19" t="s">
        <v>156</v>
      </c>
      <c r="G31" s="70">
        <v>1</v>
      </c>
      <c r="H31" s="64" t="s">
        <v>433</v>
      </c>
    </row>
    <row r="32" spans="1:8" ht="127.5" customHeight="1" x14ac:dyDescent="0.25">
      <c r="A32" s="6" t="s">
        <v>25</v>
      </c>
      <c r="B32" s="83"/>
      <c r="C32" s="64" t="s">
        <v>158</v>
      </c>
      <c r="D32" s="64" t="s">
        <v>159</v>
      </c>
      <c r="E32" s="19">
        <v>0.15</v>
      </c>
      <c r="F32" s="19" t="s">
        <v>160</v>
      </c>
      <c r="G32" s="70">
        <v>1</v>
      </c>
      <c r="H32" s="64" t="s">
        <v>434</v>
      </c>
    </row>
    <row r="33" spans="1:8" ht="64.5" customHeight="1" x14ac:dyDescent="0.25">
      <c r="A33" s="6" t="s">
        <v>16</v>
      </c>
      <c r="B33" s="83" t="s">
        <v>161</v>
      </c>
      <c r="C33" s="64" t="s">
        <v>162</v>
      </c>
      <c r="D33" s="64" t="s">
        <v>164</v>
      </c>
      <c r="E33" s="64">
        <v>0.01</v>
      </c>
      <c r="F33" s="64" t="s">
        <v>165</v>
      </c>
      <c r="G33" s="68">
        <f>E34*G34+E35*G35</f>
        <v>1</v>
      </c>
      <c r="H33" s="64" t="s">
        <v>424</v>
      </c>
    </row>
    <row r="34" spans="1:8" ht="142.5" customHeight="1" x14ac:dyDescent="0.25">
      <c r="A34" s="21" t="s">
        <v>27</v>
      </c>
      <c r="B34" s="83"/>
      <c r="C34" s="64" t="s">
        <v>163</v>
      </c>
      <c r="D34" s="64" t="s">
        <v>166</v>
      </c>
      <c r="E34" s="64">
        <v>0.5</v>
      </c>
      <c r="F34" s="64" t="s">
        <v>167</v>
      </c>
      <c r="G34" s="70">
        <v>1</v>
      </c>
      <c r="H34" s="64" t="s">
        <v>433</v>
      </c>
    </row>
    <row r="35" spans="1:8" ht="94.5" customHeight="1" x14ac:dyDescent="0.25">
      <c r="A35" s="21" t="s">
        <v>47</v>
      </c>
      <c r="B35" s="83"/>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3"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3"/>
      <c r="C39" s="83" t="s">
        <v>184</v>
      </c>
      <c r="D39" s="64" t="s">
        <v>185</v>
      </c>
      <c r="E39" s="64">
        <v>0.01</v>
      </c>
      <c r="F39" s="64" t="s">
        <v>182</v>
      </c>
      <c r="G39" s="71">
        <f>IF(OR(G40=0,G41=0),0,E40*G40+E41*G41)</f>
        <v>1</v>
      </c>
      <c r="H39" s="64" t="s">
        <v>491</v>
      </c>
    </row>
    <row r="40" spans="1:8" ht="349.5" customHeight="1" x14ac:dyDescent="0.25">
      <c r="A40" s="6" t="s">
        <v>79</v>
      </c>
      <c r="B40" s="83"/>
      <c r="C40" s="83"/>
      <c r="D40" s="64" t="s">
        <v>186</v>
      </c>
      <c r="E40" s="64">
        <v>0.5</v>
      </c>
      <c r="F40" s="64" t="s">
        <v>183</v>
      </c>
      <c r="G40" s="70">
        <v>1</v>
      </c>
      <c r="H40" s="64" t="s">
        <v>426</v>
      </c>
    </row>
    <row r="41" spans="1:8" ht="180" customHeight="1" x14ac:dyDescent="0.25">
      <c r="A41" s="6" t="s">
        <v>80</v>
      </c>
      <c r="B41" s="83"/>
      <c r="C41" s="83"/>
      <c r="D41" s="64" t="s">
        <v>187</v>
      </c>
      <c r="E41" s="64">
        <v>0.5</v>
      </c>
      <c r="F41" s="64" t="s">
        <v>188</v>
      </c>
      <c r="G41" s="70">
        <v>1</v>
      </c>
      <c r="H41" s="64" t="s">
        <v>418</v>
      </c>
    </row>
    <row r="42" spans="1:8" ht="174.75" customHeight="1" x14ac:dyDescent="0.25">
      <c r="A42" s="6" t="s">
        <v>57</v>
      </c>
      <c r="B42" s="83"/>
      <c r="C42" s="64" t="s">
        <v>192</v>
      </c>
      <c r="D42" s="64" t="s">
        <v>189</v>
      </c>
      <c r="E42" s="64">
        <v>0.05</v>
      </c>
      <c r="F42" s="64" t="s">
        <v>190</v>
      </c>
      <c r="G42" s="70">
        <v>1</v>
      </c>
      <c r="H42" s="64" t="s">
        <v>432</v>
      </c>
    </row>
    <row r="43" spans="1:8" ht="252.75" customHeight="1" x14ac:dyDescent="0.25">
      <c r="A43" s="6" t="s">
        <v>58</v>
      </c>
      <c r="B43" s="83"/>
      <c r="C43" s="64" t="s">
        <v>191</v>
      </c>
      <c r="D43" s="64" t="s">
        <v>220</v>
      </c>
      <c r="E43" s="64">
        <v>0.05</v>
      </c>
      <c r="F43" s="64" t="s">
        <v>193</v>
      </c>
      <c r="G43" s="70">
        <v>1</v>
      </c>
      <c r="H43" s="64" t="s">
        <v>438</v>
      </c>
    </row>
    <row r="44" spans="1:8" ht="159" customHeight="1" x14ac:dyDescent="0.25">
      <c r="A44" s="33" t="s">
        <v>59</v>
      </c>
      <c r="B44" s="83"/>
      <c r="C44" s="19" t="s">
        <v>195</v>
      </c>
      <c r="D44" s="19" t="s">
        <v>196</v>
      </c>
      <c r="E44" s="19">
        <v>0.4</v>
      </c>
      <c r="F44" s="19" t="s">
        <v>197</v>
      </c>
      <c r="G44" s="70">
        <v>1</v>
      </c>
      <c r="H44" s="64" t="s">
        <v>439</v>
      </c>
    </row>
    <row r="45" spans="1:8" ht="144.75" customHeight="1" x14ac:dyDescent="0.25">
      <c r="A45" s="6" t="s">
        <v>82</v>
      </c>
      <c r="B45" s="83"/>
      <c r="C45" s="64" t="s">
        <v>198</v>
      </c>
      <c r="D45" s="64" t="s">
        <v>199</v>
      </c>
      <c r="E45" s="64">
        <v>0.02</v>
      </c>
      <c r="F45" s="64" t="s">
        <v>200</v>
      </c>
      <c r="G45" s="70">
        <v>1</v>
      </c>
      <c r="H45" s="64" t="s">
        <v>440</v>
      </c>
    </row>
    <row r="46" spans="1:8" ht="113.25" customHeight="1" x14ac:dyDescent="0.25">
      <c r="A46" s="33" t="s">
        <v>60</v>
      </c>
      <c r="B46" s="83"/>
      <c r="C46" s="19" t="s">
        <v>201</v>
      </c>
      <c r="D46" s="19" t="s">
        <v>202</v>
      </c>
      <c r="E46" s="19">
        <v>0.4</v>
      </c>
      <c r="F46" s="19" t="s">
        <v>203</v>
      </c>
      <c r="G46" s="70">
        <v>1</v>
      </c>
      <c r="H46" s="64" t="s">
        <v>441</v>
      </c>
    </row>
    <row r="47" spans="1:8" ht="116.25" customHeight="1" x14ac:dyDescent="0.25">
      <c r="A47" s="6" t="s">
        <v>61</v>
      </c>
      <c r="B47" s="83"/>
      <c r="C47" s="64" t="s">
        <v>204</v>
      </c>
      <c r="D47" s="64" t="s">
        <v>205</v>
      </c>
      <c r="E47" s="64">
        <v>0.01</v>
      </c>
      <c r="F47" s="64" t="s">
        <v>271</v>
      </c>
      <c r="G47" s="70">
        <v>1</v>
      </c>
      <c r="H47" s="64" t="s">
        <v>442</v>
      </c>
    </row>
    <row r="48" spans="1:8" ht="81" customHeight="1" x14ac:dyDescent="0.25">
      <c r="A48" s="6" t="s">
        <v>62</v>
      </c>
      <c r="B48" s="83"/>
      <c r="C48" s="64" t="s">
        <v>206</v>
      </c>
      <c r="D48" s="64" t="s">
        <v>207</v>
      </c>
      <c r="E48" s="64">
        <v>0.01</v>
      </c>
      <c r="F48" s="64" t="s">
        <v>208</v>
      </c>
      <c r="G48" s="70">
        <v>1</v>
      </c>
      <c r="H48" s="64" t="s">
        <v>433</v>
      </c>
    </row>
    <row r="49" spans="1:10" ht="36" customHeight="1" x14ac:dyDescent="0.25">
      <c r="A49" s="6" t="s">
        <v>63</v>
      </c>
      <c r="B49" s="83"/>
      <c r="C49" s="83" t="s">
        <v>209</v>
      </c>
      <c r="D49" s="83" t="s">
        <v>210</v>
      </c>
      <c r="E49" s="64">
        <v>0.04</v>
      </c>
      <c r="F49" s="64" t="s">
        <v>211</v>
      </c>
      <c r="G49" s="68">
        <f>G50/100</f>
        <v>1</v>
      </c>
      <c r="H49" s="64" t="s">
        <v>427</v>
      </c>
    </row>
    <row r="50" spans="1:10" ht="187.5" customHeight="1" x14ac:dyDescent="0.25">
      <c r="A50" s="6" t="s">
        <v>81</v>
      </c>
      <c r="B50" s="83"/>
      <c r="C50" s="83"/>
      <c r="D50" s="83"/>
      <c r="E50" s="64" t="s">
        <v>93</v>
      </c>
      <c r="F50" s="64" t="s">
        <v>55</v>
      </c>
      <c r="G50" s="72">
        <v>100</v>
      </c>
      <c r="H50" s="64" t="s">
        <v>428</v>
      </c>
      <c r="J50" s="31"/>
    </row>
    <row r="51" spans="1:10" ht="255" customHeight="1" x14ac:dyDescent="0.25">
      <c r="A51" s="6" t="s">
        <v>64</v>
      </c>
      <c r="B51" s="83"/>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s>
  <dataValidations disablePrompts="1"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478</v>
      </c>
      <c r="B1" s="82"/>
      <c r="C1" s="82"/>
      <c r="D1" s="82"/>
      <c r="E1" s="82"/>
      <c r="F1" s="82"/>
      <c r="G1" s="82"/>
      <c r="H1" s="82"/>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3"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3"/>
      <c r="C31" s="90" t="s">
        <v>258</v>
      </c>
      <c r="D31" s="7" t="s">
        <v>185</v>
      </c>
      <c r="E31" s="7">
        <v>0.01</v>
      </c>
      <c r="F31" s="3" t="s">
        <v>182</v>
      </c>
      <c r="G31" s="68">
        <f>IF(OR(G32=0,G33=0),0,E32*G32+E33*G33)</f>
        <v>1</v>
      </c>
      <c r="H31" s="7" t="s">
        <v>461</v>
      </c>
    </row>
    <row r="32" spans="1:8" ht="352.5" customHeight="1" x14ac:dyDescent="0.25">
      <c r="A32" s="6" t="s">
        <v>75</v>
      </c>
      <c r="B32" s="83"/>
      <c r="C32" s="91"/>
      <c r="D32" s="7" t="s">
        <v>259</v>
      </c>
      <c r="E32" s="7">
        <v>0.5</v>
      </c>
      <c r="F32" s="3" t="s">
        <v>183</v>
      </c>
      <c r="G32" s="70">
        <v>1</v>
      </c>
      <c r="H32" s="7" t="s">
        <v>462</v>
      </c>
    </row>
    <row r="33" spans="1:8" ht="159.75" customHeight="1" collapsed="1" x14ac:dyDescent="0.25">
      <c r="A33" s="6" t="s">
        <v>76</v>
      </c>
      <c r="B33" s="83"/>
      <c r="C33" s="92"/>
      <c r="D33" s="7" t="s">
        <v>260</v>
      </c>
      <c r="E33" s="7">
        <v>0.5</v>
      </c>
      <c r="F33" s="3" t="s">
        <v>188</v>
      </c>
      <c r="G33" s="70">
        <v>1</v>
      </c>
      <c r="H33" s="7" t="s">
        <v>418</v>
      </c>
    </row>
    <row r="34" spans="1:8" ht="301.5" customHeight="1" x14ac:dyDescent="0.25">
      <c r="A34" s="6" t="s">
        <v>34</v>
      </c>
      <c r="B34" s="83"/>
      <c r="C34" s="7" t="s">
        <v>261</v>
      </c>
      <c r="D34" s="7" t="s">
        <v>189</v>
      </c>
      <c r="E34" s="7">
        <v>0.05</v>
      </c>
      <c r="F34" s="3" t="s">
        <v>190</v>
      </c>
      <c r="G34" s="70">
        <v>1</v>
      </c>
      <c r="H34" s="35" t="s">
        <v>463</v>
      </c>
    </row>
    <row r="35" spans="1:8" ht="365.25" customHeight="1" x14ac:dyDescent="0.25">
      <c r="A35" s="6" t="s">
        <v>35</v>
      </c>
      <c r="B35" s="83"/>
      <c r="C35" s="7" t="s">
        <v>262</v>
      </c>
      <c r="D35" s="7" t="s">
        <v>264</v>
      </c>
      <c r="E35" s="7">
        <v>0.05</v>
      </c>
      <c r="F35" s="3" t="s">
        <v>263</v>
      </c>
      <c r="G35" s="70">
        <v>1</v>
      </c>
      <c r="H35" s="7" t="s">
        <v>464</v>
      </c>
    </row>
    <row r="36" spans="1:8" ht="348.75" customHeight="1" x14ac:dyDescent="0.25">
      <c r="A36" s="6" t="s">
        <v>36</v>
      </c>
      <c r="B36" s="83"/>
      <c r="C36" s="7" t="s">
        <v>265</v>
      </c>
      <c r="D36" s="7" t="s">
        <v>194</v>
      </c>
      <c r="E36" s="7">
        <v>0.01</v>
      </c>
      <c r="F36" s="3" t="s">
        <v>193</v>
      </c>
      <c r="G36" s="70">
        <v>1</v>
      </c>
      <c r="H36" s="7" t="s">
        <v>465</v>
      </c>
    </row>
    <row r="37" spans="1:8" ht="161.25" customHeight="1" x14ac:dyDescent="0.25">
      <c r="A37" s="33" t="s">
        <v>37</v>
      </c>
      <c r="B37" s="83"/>
      <c r="C37" s="19" t="s">
        <v>266</v>
      </c>
      <c r="D37" s="19" t="s">
        <v>196</v>
      </c>
      <c r="E37" s="19">
        <v>0.4</v>
      </c>
      <c r="F37" s="20" t="s">
        <v>197</v>
      </c>
      <c r="G37" s="70">
        <v>1</v>
      </c>
      <c r="H37" s="19" t="s">
        <v>466</v>
      </c>
    </row>
    <row r="38" spans="1:8" ht="145.5" customHeight="1" x14ac:dyDescent="0.25">
      <c r="A38" s="6" t="s">
        <v>38</v>
      </c>
      <c r="B38" s="83"/>
      <c r="C38" s="7" t="s">
        <v>267</v>
      </c>
      <c r="D38" s="7" t="s">
        <v>268</v>
      </c>
      <c r="E38" s="7">
        <v>0.01</v>
      </c>
      <c r="F38" s="3" t="s">
        <v>200</v>
      </c>
      <c r="G38" s="70">
        <v>1</v>
      </c>
      <c r="H38" s="7" t="s">
        <v>467</v>
      </c>
    </row>
    <row r="39" spans="1:8" ht="347.25" customHeight="1" x14ac:dyDescent="0.25">
      <c r="A39" s="33" t="s">
        <v>39</v>
      </c>
      <c r="B39" s="83"/>
      <c r="C39" s="19" t="s">
        <v>269</v>
      </c>
      <c r="D39" s="19" t="s">
        <v>202</v>
      </c>
      <c r="E39" s="19">
        <v>0.4</v>
      </c>
      <c r="F39" s="20" t="s">
        <v>203</v>
      </c>
      <c r="G39" s="70">
        <v>1</v>
      </c>
      <c r="H39" s="7" t="s">
        <v>468</v>
      </c>
    </row>
    <row r="40" spans="1:8" ht="114.75" customHeight="1" x14ac:dyDescent="0.25">
      <c r="A40" s="6" t="s">
        <v>40</v>
      </c>
      <c r="B40" s="83"/>
      <c r="C40" s="7" t="s">
        <v>270</v>
      </c>
      <c r="D40" s="7" t="s">
        <v>205</v>
      </c>
      <c r="E40" s="7">
        <v>0.01</v>
      </c>
      <c r="F40" s="3" t="s">
        <v>271</v>
      </c>
      <c r="G40" s="70">
        <v>1</v>
      </c>
      <c r="H40" s="7" t="s">
        <v>469</v>
      </c>
    </row>
    <row r="41" spans="1:8" ht="85.5" customHeight="1" x14ac:dyDescent="0.25">
      <c r="A41" s="6" t="s">
        <v>41</v>
      </c>
      <c r="B41" s="83"/>
      <c r="C41" s="7" t="s">
        <v>326</v>
      </c>
      <c r="D41" s="7" t="s">
        <v>52</v>
      </c>
      <c r="E41" s="7">
        <v>0.01</v>
      </c>
      <c r="F41" s="3" t="s">
        <v>208</v>
      </c>
      <c r="G41" s="70">
        <v>1</v>
      </c>
      <c r="H41" s="7" t="s">
        <v>431</v>
      </c>
    </row>
    <row r="42" spans="1:8" ht="48" customHeight="1" x14ac:dyDescent="0.25">
      <c r="A42" s="6" t="s">
        <v>42</v>
      </c>
      <c r="B42" s="83"/>
      <c r="C42" s="90" t="s">
        <v>272</v>
      </c>
      <c r="D42" s="7" t="s">
        <v>274</v>
      </c>
      <c r="E42" s="7">
        <v>0.03</v>
      </c>
      <c r="F42" s="3" t="s">
        <v>273</v>
      </c>
      <c r="G42" s="68">
        <f>E43*G43+E44*G44</f>
        <v>1</v>
      </c>
      <c r="H42" s="7" t="s">
        <v>470</v>
      </c>
    </row>
    <row r="43" spans="1:8" ht="94.5" customHeight="1" x14ac:dyDescent="0.25">
      <c r="A43" s="6" t="s">
        <v>53</v>
      </c>
      <c r="B43" s="83"/>
      <c r="C43" s="91"/>
      <c r="D43" s="7" t="s">
        <v>275</v>
      </c>
      <c r="E43" s="7">
        <v>0.5</v>
      </c>
      <c r="F43" s="3" t="s">
        <v>277</v>
      </c>
      <c r="G43" s="70">
        <v>1</v>
      </c>
      <c r="H43" s="7" t="s">
        <v>471</v>
      </c>
    </row>
    <row r="44" spans="1:8" ht="309" customHeight="1" x14ac:dyDescent="0.25">
      <c r="A44" s="6" t="s">
        <v>54</v>
      </c>
      <c r="B44" s="83"/>
      <c r="C44" s="91"/>
      <c r="D44" s="7" t="s">
        <v>276</v>
      </c>
      <c r="E44" s="7">
        <v>0.5</v>
      </c>
      <c r="F44" s="3" t="s">
        <v>278</v>
      </c>
      <c r="G44" s="68">
        <f>IF(G45&lt;G46,0,1)</f>
        <v>1</v>
      </c>
      <c r="H44" s="7" t="s">
        <v>474</v>
      </c>
    </row>
    <row r="45" spans="1:8" ht="35.25" customHeight="1" x14ac:dyDescent="0.25">
      <c r="A45" s="6" t="s">
        <v>77</v>
      </c>
      <c r="B45" s="83"/>
      <c r="C45" s="91"/>
      <c r="D45" s="7" t="s">
        <v>281</v>
      </c>
      <c r="E45" s="7" t="s">
        <v>93</v>
      </c>
      <c r="F45" s="3" t="s">
        <v>279</v>
      </c>
      <c r="G45" s="72">
        <v>1</v>
      </c>
      <c r="H45" s="7" t="s">
        <v>472</v>
      </c>
    </row>
    <row r="46" spans="1:8" ht="33.75" customHeight="1" x14ac:dyDescent="0.25">
      <c r="A46" s="6" t="s">
        <v>78</v>
      </c>
      <c r="B46" s="83"/>
      <c r="C46" s="92"/>
      <c r="D46" s="7" t="s">
        <v>282</v>
      </c>
      <c r="E46" s="7" t="s">
        <v>93</v>
      </c>
      <c r="F46" s="3" t="s">
        <v>280</v>
      </c>
      <c r="G46" s="72">
        <v>1</v>
      </c>
      <c r="H46" s="7" t="s">
        <v>473</v>
      </c>
    </row>
    <row r="47" spans="1:8" ht="270.75" customHeight="1" x14ac:dyDescent="0.25">
      <c r="A47" s="6" t="s">
        <v>43</v>
      </c>
      <c r="B47" s="83"/>
      <c r="C47" s="90" t="s">
        <v>283</v>
      </c>
      <c r="D47" s="90" t="s">
        <v>210</v>
      </c>
      <c r="E47" s="7">
        <v>0.01</v>
      </c>
      <c r="F47" s="3" t="s">
        <v>211</v>
      </c>
      <c r="G47" s="68">
        <f>G48/100</f>
        <v>1</v>
      </c>
      <c r="H47" s="7" t="s">
        <v>475</v>
      </c>
    </row>
    <row r="48" spans="1:8" ht="54" customHeight="1" x14ac:dyDescent="0.25">
      <c r="A48" s="6" t="s">
        <v>45</v>
      </c>
      <c r="B48" s="83"/>
      <c r="C48" s="92"/>
      <c r="D48" s="92"/>
      <c r="E48" s="7" t="s">
        <v>93</v>
      </c>
      <c r="F48" s="65" t="s">
        <v>55</v>
      </c>
      <c r="G48" s="72">
        <v>100</v>
      </c>
      <c r="H48" s="7" t="s">
        <v>428</v>
      </c>
    </row>
    <row r="49" spans="1:8" ht="255.75" customHeight="1" x14ac:dyDescent="0.25">
      <c r="A49" s="6" t="s">
        <v>44</v>
      </c>
      <c r="B49" s="83"/>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479</v>
      </c>
      <c r="B1" s="82"/>
      <c r="C1" s="82"/>
      <c r="D1" s="82"/>
      <c r="E1" s="82"/>
      <c r="F1" s="82"/>
      <c r="G1" s="82"/>
      <c r="H1" s="82"/>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3"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3"/>
      <c r="C27" s="90" t="s">
        <v>490</v>
      </c>
      <c r="D27" s="7" t="s">
        <v>317</v>
      </c>
      <c r="E27" s="7">
        <v>0.01</v>
      </c>
      <c r="F27" s="3" t="s">
        <v>182</v>
      </c>
      <c r="G27" s="68">
        <f>IF(OR(G28=0,G29=0),0,E28*G28+E29*G29)</f>
        <v>1</v>
      </c>
      <c r="H27" s="7" t="s">
        <v>489</v>
      </c>
    </row>
    <row r="28" spans="1:8" s="1" customFormat="1" ht="353.25" customHeight="1" x14ac:dyDescent="0.2">
      <c r="A28" s="6" t="s">
        <v>79</v>
      </c>
      <c r="B28" s="83"/>
      <c r="C28" s="91"/>
      <c r="D28" s="7" t="s">
        <v>186</v>
      </c>
      <c r="E28" s="7">
        <v>0.5</v>
      </c>
      <c r="F28" s="3" t="s">
        <v>183</v>
      </c>
      <c r="G28" s="70">
        <v>1</v>
      </c>
      <c r="H28" s="7" t="s">
        <v>492</v>
      </c>
    </row>
    <row r="29" spans="1:8" s="1" customFormat="1" ht="180" customHeight="1" x14ac:dyDescent="0.2">
      <c r="A29" s="6" t="s">
        <v>80</v>
      </c>
      <c r="B29" s="83"/>
      <c r="C29" s="92"/>
      <c r="D29" s="7" t="s">
        <v>187</v>
      </c>
      <c r="E29" s="7">
        <v>0.5</v>
      </c>
      <c r="F29" s="3" t="s">
        <v>188</v>
      </c>
      <c r="G29" s="70">
        <v>1</v>
      </c>
      <c r="H29" s="7" t="s">
        <v>418</v>
      </c>
    </row>
    <row r="30" spans="1:8" s="1" customFormat="1" ht="175.5" customHeight="1" x14ac:dyDescent="0.2">
      <c r="A30" s="6" t="s">
        <v>57</v>
      </c>
      <c r="B30" s="83"/>
      <c r="C30" s="7" t="s">
        <v>318</v>
      </c>
      <c r="D30" s="7" t="s">
        <v>189</v>
      </c>
      <c r="E30" s="7">
        <v>0.05</v>
      </c>
      <c r="F30" s="3" t="s">
        <v>190</v>
      </c>
      <c r="G30" s="70">
        <v>1</v>
      </c>
      <c r="H30" s="7" t="s">
        <v>432</v>
      </c>
    </row>
    <row r="31" spans="1:8" s="1" customFormat="1" ht="253.5" customHeight="1" x14ac:dyDescent="0.2">
      <c r="A31" s="6" t="s">
        <v>58</v>
      </c>
      <c r="B31" s="83"/>
      <c r="C31" s="7" t="s">
        <v>319</v>
      </c>
      <c r="D31" s="7" t="s">
        <v>320</v>
      </c>
      <c r="E31" s="7">
        <v>0.05</v>
      </c>
      <c r="F31" s="3" t="s">
        <v>193</v>
      </c>
      <c r="G31" s="70">
        <v>1</v>
      </c>
      <c r="H31" s="7" t="s">
        <v>434</v>
      </c>
    </row>
    <row r="32" spans="1:8" s="1" customFormat="1" ht="115.5" customHeight="1" x14ac:dyDescent="0.2">
      <c r="A32" s="33" t="s">
        <v>59</v>
      </c>
      <c r="B32" s="83"/>
      <c r="C32" s="19" t="s">
        <v>321</v>
      </c>
      <c r="D32" s="19" t="s">
        <v>322</v>
      </c>
      <c r="E32" s="19">
        <v>0.4</v>
      </c>
      <c r="F32" s="20" t="s">
        <v>197</v>
      </c>
      <c r="G32" s="70">
        <v>1</v>
      </c>
      <c r="H32" s="19" t="s">
        <v>493</v>
      </c>
    </row>
    <row r="33" spans="1:8" s="1" customFormat="1" ht="145.5" customHeight="1" x14ac:dyDescent="0.2">
      <c r="A33" s="6" t="s">
        <v>82</v>
      </c>
      <c r="B33" s="83"/>
      <c r="C33" s="7" t="s">
        <v>323</v>
      </c>
      <c r="D33" s="7" t="s">
        <v>268</v>
      </c>
      <c r="E33" s="7">
        <v>0.02</v>
      </c>
      <c r="F33" s="3" t="s">
        <v>200</v>
      </c>
      <c r="G33" s="70">
        <v>1</v>
      </c>
      <c r="H33" s="7" t="s">
        <v>494</v>
      </c>
    </row>
    <row r="34" spans="1:8" s="1" customFormat="1" ht="117" customHeight="1" x14ac:dyDescent="0.2">
      <c r="A34" s="33" t="s">
        <v>60</v>
      </c>
      <c r="B34" s="83"/>
      <c r="C34" s="19" t="s">
        <v>324</v>
      </c>
      <c r="D34" s="19" t="s">
        <v>202</v>
      </c>
      <c r="E34" s="19">
        <v>0.4</v>
      </c>
      <c r="F34" s="20" t="s">
        <v>203</v>
      </c>
      <c r="G34" s="70">
        <v>1</v>
      </c>
      <c r="H34" s="77" t="s">
        <v>495</v>
      </c>
    </row>
    <row r="35" spans="1:8" s="1" customFormat="1" ht="80.25" customHeight="1" x14ac:dyDescent="0.2">
      <c r="A35" s="6" t="s">
        <v>61</v>
      </c>
      <c r="B35" s="83"/>
      <c r="C35" s="7" t="s">
        <v>325</v>
      </c>
      <c r="D35" s="7" t="s">
        <v>205</v>
      </c>
      <c r="E35" s="7">
        <v>0.01</v>
      </c>
      <c r="F35" s="3" t="s">
        <v>271</v>
      </c>
      <c r="G35" s="70">
        <v>1</v>
      </c>
      <c r="H35" s="7" t="s">
        <v>496</v>
      </c>
    </row>
    <row r="36" spans="1:8" s="1" customFormat="1" ht="80.25" customHeight="1" x14ac:dyDescent="0.2">
      <c r="A36" s="6" t="s">
        <v>62</v>
      </c>
      <c r="B36" s="83"/>
      <c r="C36" s="43" t="s">
        <v>326</v>
      </c>
      <c r="D36" s="7" t="s">
        <v>207</v>
      </c>
      <c r="E36" s="7">
        <v>0.01</v>
      </c>
      <c r="F36" s="3" t="s">
        <v>208</v>
      </c>
      <c r="G36" s="70">
        <v>1</v>
      </c>
      <c r="H36" s="7" t="s">
        <v>432</v>
      </c>
    </row>
    <row r="37" spans="1:8" s="1" customFormat="1" ht="42" customHeight="1" x14ac:dyDescent="0.2">
      <c r="A37" s="6" t="s">
        <v>63</v>
      </c>
      <c r="B37" s="83"/>
      <c r="C37" s="90" t="s">
        <v>209</v>
      </c>
      <c r="D37" s="90" t="s">
        <v>327</v>
      </c>
      <c r="E37" s="7">
        <v>0.04</v>
      </c>
      <c r="F37" s="3" t="s">
        <v>211</v>
      </c>
      <c r="G37" s="68">
        <f>G38/100</f>
        <v>1</v>
      </c>
      <c r="H37" s="7" t="s">
        <v>497</v>
      </c>
    </row>
    <row r="38" spans="1:8" s="1" customFormat="1" ht="183" customHeight="1" x14ac:dyDescent="0.2">
      <c r="A38" s="6" t="s">
        <v>81</v>
      </c>
      <c r="B38" s="83"/>
      <c r="C38" s="92"/>
      <c r="D38" s="92"/>
      <c r="E38" s="7" t="s">
        <v>298</v>
      </c>
      <c r="F38" s="22" t="s">
        <v>55</v>
      </c>
      <c r="G38" s="72">
        <v>100</v>
      </c>
      <c r="H38" s="7" t="s">
        <v>428</v>
      </c>
    </row>
    <row r="39" spans="1:8" s="1" customFormat="1" ht="255" customHeight="1" x14ac:dyDescent="0.2">
      <c r="A39" s="6" t="s">
        <v>64</v>
      </c>
      <c r="B39" s="83"/>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15"/>
  <sheetViews>
    <sheetView tabSelected="1" zoomScale="90" zoomScaleNormal="90" workbookViewId="0">
      <pane ySplit="3" topLeftCell="A4" activePane="bottomLeft" state="frozen"/>
      <selection pane="bottomLeft" activeCell="C4" sqref="C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3"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3"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3" t="s">
        <v>399</v>
      </c>
      <c r="C28" s="83"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0866141732283472" right="0.70866141732283472" top="0.74803149606299213" bottom="0.74803149606299213" header="0.31496062992125984" footer="0.31496062992125984"/>
  <pageSetup paperSize="9" scale="50"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3 потребители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2025-06-17T05:16:22Z</dcterms:modified>
</cp:coreProperties>
</file>