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0" yWindow="0" windowWidth="13935" windowHeight="11610"/>
  </bookViews>
  <sheets>
    <sheet name="Дашборд" sheetId="2" r:id="rId1"/>
    <sheet name="Обработка0" sheetId="3" state="hidden" r:id="rId2"/>
    <sheet name="Данные" sheetId="4" state="hidden" r:id="rId3"/>
    <sheet name="данные2" sheetId="5" state="hidden" r:id="rId4"/>
    <sheet name="обработка2" sheetId="6" state="hidden" r:id="rId5"/>
    <sheet name="обработка" sheetId="7" state="hidden" r:id="rId6"/>
    <sheet name="данные3" sheetId="8" state="hidden" r:id="rId7"/>
    <sheet name="обработка3" sheetId="9" state="hidden" r:id="rId8"/>
  </sheets>
  <externalReferences>
    <externalReference r:id="rId9"/>
  </externalReferences>
  <calcPr calcId="144525"/>
  <fileRecoveryPr repairLoad="1"/>
</workbook>
</file>

<file path=xl/calcChain.xml><?xml version="1.0" encoding="utf-8"?>
<calcChain xmlns="http://schemas.openxmlformats.org/spreadsheetml/2006/main">
  <c r="B1" i="9" l="1"/>
  <c r="B2" i="9" s="1"/>
  <c r="B13" i="9" l="1"/>
  <c r="B12" i="9"/>
  <c r="B11" i="9"/>
  <c r="B5" i="9"/>
  <c r="B10" i="9"/>
  <c r="B15" i="9"/>
  <c r="I60" i="2" s="1"/>
  <c r="B3" i="9"/>
  <c r="B9" i="9"/>
  <c r="B8" i="9"/>
  <c r="B7" i="9"/>
  <c r="B6" i="9"/>
  <c r="B4" i="9"/>
  <c r="B14" i="9"/>
  <c r="I58" i="2" s="1"/>
  <c r="B1" i="3"/>
  <c r="B18" i="3" s="1"/>
  <c r="B17" i="3" l="1"/>
  <c r="B15" i="3"/>
  <c r="B13" i="3"/>
  <c r="B11" i="3"/>
  <c r="B9" i="3"/>
  <c r="B7" i="3"/>
  <c r="B5" i="3"/>
  <c r="B3" i="3"/>
  <c r="B16" i="3"/>
  <c r="B14" i="3"/>
  <c r="B12" i="3"/>
  <c r="B10" i="3"/>
  <c r="B8" i="3"/>
  <c r="B6" i="3"/>
  <c r="B4" i="3"/>
  <c r="B2" i="3"/>
  <c r="B17" i="9"/>
  <c r="B1" i="7"/>
  <c r="B15" i="5"/>
  <c r="C15" i="5" l="1"/>
  <c r="D15" i="5"/>
  <c r="O3" i="4"/>
  <c r="O4" i="4"/>
  <c r="O2" i="4"/>
  <c r="B48" i="2" l="1"/>
  <c r="I56" i="2" l="1"/>
  <c r="I54" i="2" l="1"/>
  <c r="C54" i="2"/>
  <c r="C56" i="2"/>
  <c r="C58" i="2"/>
  <c r="C60" i="2"/>
  <c r="I48" i="2"/>
  <c r="I50" i="2"/>
  <c r="I52" i="2"/>
  <c r="B1" i="6"/>
  <c r="B3" i="6" s="1"/>
  <c r="B4" i="7"/>
  <c r="D19" i="5"/>
  <c r="C19" i="5"/>
  <c r="B19" i="5"/>
  <c r="C48" i="2" l="1"/>
  <c r="D46" i="2"/>
  <c r="B19" i="3"/>
  <c r="J26" i="2" s="1"/>
  <c r="C50" i="2"/>
  <c r="C52" i="2"/>
  <c r="B2" i="6"/>
  <c r="B2" i="7"/>
  <c r="B3" i="7"/>
  <c r="B4" i="6"/>
  <c r="S2" i="4" l="1"/>
  <c r="S3" i="4"/>
  <c r="S4" i="4"/>
  <c r="E8" i="4"/>
  <c r="E7" i="4"/>
  <c r="E9" i="4"/>
  <c r="J1" i="2"/>
  <c r="D1" i="2" l="1"/>
</calcChain>
</file>

<file path=xl/sharedStrings.xml><?xml version="1.0" encoding="utf-8"?>
<sst xmlns="http://schemas.openxmlformats.org/spreadsheetml/2006/main" count="132" uniqueCount="64">
  <si>
    <t>Социальная политика</t>
  </si>
  <si>
    <t>Образование</t>
  </si>
  <si>
    <t>Национальная экономика</t>
  </si>
  <si>
    <t>Общегосударственные вопросы</t>
  </si>
  <si>
    <t>Жилищно-коммунальное хозяйство</t>
  </si>
  <si>
    <t>Охрана окружающей среды</t>
  </si>
  <si>
    <t>ИТОГО:</t>
  </si>
  <si>
    <t>Столбец1</t>
  </si>
  <si>
    <t>Налоговое доходы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</si>
  <si>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</si>
  <si>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</si>
  <si>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</si>
  <si>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</si>
  <si>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</si>
  <si>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РАСХОДЫ ~</t>
  </si>
  <si>
    <t>Дефицит бюджета:</t>
  </si>
  <si>
    <t>ДЕФИЦИТ БЮДЖЕТА        ~</t>
  </si>
  <si>
    <t>2024 год</t>
  </si>
  <si>
    <t>2025 год</t>
  </si>
  <si>
    <t>млн.руб.</t>
  </si>
  <si>
    <t>Национальная оборона</t>
  </si>
  <si>
    <t>Национальная безопасность и правоохранительная деятельность</t>
  </si>
  <si>
    <t>Культура, кинематография</t>
  </si>
  <si>
    <t>Физическая культура и спорт</t>
  </si>
  <si>
    <t>Средства массовой информации</t>
  </si>
  <si>
    <t>Обслуживание государственного (муниципального) долга</t>
  </si>
  <si>
    <t>Социальная политика (млн. руб)</t>
  </si>
  <si>
    <t>Образование (млн. руб)</t>
  </si>
  <si>
    <t>Культура, кинематография (млн. руб)</t>
  </si>
  <si>
    <t>Национальная экономика (млн. руб)</t>
  </si>
  <si>
    <t>Общегосударственные вопросы (млн. руб)</t>
  </si>
  <si>
    <t>Физическая культура и спорт (млн. руб)</t>
  </si>
  <si>
    <t>Национальная безопасность и правоохранительная деятельность (млн. руб)</t>
  </si>
  <si>
    <t>Национальная оборона (млн. руб)</t>
  </si>
  <si>
    <t>Средства массовой информации (млн. руб)</t>
  </si>
  <si>
    <t>Жилищно-коммунальное хозяйство (млн. руб)</t>
  </si>
  <si>
    <t>Охрана окружающей среды (млн. руб)</t>
  </si>
  <si>
    <t>Обслуживание государственного (муниципального) долга (млн. руб)</t>
  </si>
  <si>
    <t>Налоговые доходы (млн. руб)</t>
  </si>
  <si>
    <t>Неналоговые доходы (млн. руб)</t>
  </si>
  <si>
    <t>Безвозмездные поступления (млн. руб)</t>
  </si>
  <si>
    <t>ДОХОДЫ ~</t>
  </si>
  <si>
    <t>Условно-утверждаемые расходы</t>
  </si>
  <si>
    <t>Условно-утверждаемые расходы (млн.руб.)</t>
  </si>
  <si>
    <t>2026 год</t>
  </si>
  <si>
    <t xml:space="preserve"> </t>
  </si>
  <si>
    <t>20 МУНИЦИПАЛЬНЫХ ПРОГРАММ, всего:</t>
  </si>
  <si>
    <t>Муниципальная программа "Развитие образования и воспитания"</t>
  </si>
  <si>
    <t>Муниципальная программа "Охрана здоровья и формирование здорового образа жизни населения, профилактика немедицинского потребления наркотиков и других психоактивных веществ"</t>
  </si>
  <si>
    <t>Муниципальная программа "Развитие культуры"</t>
  </si>
  <si>
    <t>Муниципальная программа "Социальная поддержка населения"</t>
  </si>
  <si>
    <t>Муниципальная программа "Создание условий для устойчивого экономического развития"</t>
  </si>
  <si>
    <t>Муниципальная программа "безопасность"</t>
  </si>
  <si>
    <t>Муниципальная программа "Муниципальное хозяйство"</t>
  </si>
  <si>
    <t>Муниципальная программа "Энергосбережение и повышение энергетической эффективности"</t>
  </si>
  <si>
    <t>Муниципальная программа "Муниципальное управление"</t>
  </si>
  <si>
    <t>Муниципальная программа "Управление муниципальными финансами"</t>
  </si>
  <si>
    <t>Муниципальная программа "Укрепление общественного здоровья в муниципальном образовании"</t>
  </si>
  <si>
    <t>Муниципальная программа "Формирование совремннной городской среды на территории муниципального образования"</t>
  </si>
  <si>
    <t>Муниципальная программа "Гражданско-патриотическое воспитание"</t>
  </si>
  <si>
    <t>Муниципальная программа «Привлечение и закрепление специалистов на территории Якшур-Бодьинского района»</t>
  </si>
  <si>
    <t>Муниципальная программа "Безопасность"</t>
  </si>
  <si>
    <t>Муниципальная программа ""Создание условий для устойчивого экономического развития""</t>
  </si>
  <si>
    <t xml:space="preserve">Расшифровка к бюджету муниципального образования "Муниципальный округ Якшур-Бодьинский район Удмуртской Республки"                                                          на 2024 год и на  плановый период 2025 и 2026 годов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</si>
</sst>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* #,##0\ &quot;₽&quot;_-;\-* #,##0\ &quot;₽&quot;_-;_-* &quot;-&quot;\ &quot;₽&quot;_-;_-@_-"/>
    <numFmt numFmtId="164" formatCode="#,##0\ _₽"/>
    <numFmt numFmtId="165" formatCode="#,##0.0"/>
    <numFmt numFmtId="166" formatCode="#,##0.0\ _₽"/>
    <numFmt numFmtId="167" formatCode="_-* #,##0.0\ _₽_-;\-* #,##0.0\ _₽_-;_-* &quot;-&quot;??\ _₽_-;_-@_-"/>
    <numFmt numFmtId="168" formatCode="_-* #,##0.0\ _₽_-;\-* #,##0.0\ _₽_-;_-* &quot;-&quot;\ _₽_-;_-@_-"/>
  </numFmts>
  <fonts count="1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i/>
      <sz val="18"/>
      <color theme="0"/>
      <name val="Cambria"/>
      <family val="1"/>
      <charset val="204"/>
      <scheme val="maj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6"/>
      <color theme="0"/>
      <name val="Cambria"/>
      <family val="1"/>
      <charset val="204"/>
      <scheme val="maj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8"/>
      <color theme="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lightDown">
        <bgColor theme="8" tint="-0.49998474074526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3">
    <xf numFmtId="0" fontId="0" fillId="0" borderId="0" xfId="0"/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8" fillId="0" borderId="0" xfId="0" applyFont="1"/>
    <xf numFmtId="165" fontId="7" fillId="0" borderId="0" xfId="0" applyNumberFormat="1" applyFont="1"/>
    <xf numFmtId="165" fontId="8" fillId="0" borderId="0" xfId="0" applyNumberFormat="1" applyFont="1"/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4" fontId="10" fillId="0" borderId="0" xfId="0" applyNumberFormat="1" applyFont="1"/>
    <xf numFmtId="0" fontId="10" fillId="0" borderId="0" xfId="0" applyFont="1" applyFill="1"/>
    <xf numFmtId="0" fontId="9" fillId="0" borderId="0" xfId="0" applyFont="1"/>
    <xf numFmtId="4" fontId="10" fillId="0" borderId="0" xfId="0" applyNumberFormat="1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" fontId="7" fillId="0" borderId="0" xfId="0" applyNumberFormat="1" applyFont="1"/>
    <xf numFmtId="1" fontId="13" fillId="0" borderId="0" xfId="0" applyNumberFormat="1" applyFont="1"/>
    <xf numFmtId="1" fontId="12" fillId="0" borderId="0" xfId="0" applyNumberFormat="1" applyFont="1"/>
    <xf numFmtId="0" fontId="12" fillId="0" borderId="0" xfId="0" applyFont="1"/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165" fontId="7" fillId="0" borderId="0" xfId="0" applyNumberFormat="1" applyFont="1" applyFill="1" applyAlignment="1">
      <alignment horizontal="center" wrapText="1"/>
    </xf>
    <xf numFmtId="165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 applyAlignment="1"/>
    <xf numFmtId="0" fontId="3" fillId="2" borderId="0" xfId="0" applyFont="1" applyFill="1" applyAlignment="1">
      <alignment horizontal="left"/>
    </xf>
    <xf numFmtId="0" fontId="0" fillId="2" borderId="0" xfId="0" applyFill="1"/>
    <xf numFmtId="165" fontId="3" fillId="2" borderId="0" xfId="0" applyNumberFormat="1" applyFont="1" applyFill="1"/>
    <xf numFmtId="0" fontId="3" fillId="2" borderId="0" xfId="0" applyFont="1" applyFill="1"/>
    <xf numFmtId="164" fontId="3" fillId="2" borderId="0" xfId="0" applyNumberFormat="1" applyFont="1" applyFill="1" applyAlignment="1"/>
    <xf numFmtId="3" fontId="3" fillId="2" borderId="0" xfId="0" applyNumberFormat="1" applyFont="1" applyFill="1"/>
    <xf numFmtId="0" fontId="6" fillId="2" borderId="0" xfId="0" applyFont="1" applyFill="1" applyAlignment="1">
      <alignment horizontal="left" vertical="center"/>
    </xf>
    <xf numFmtId="0" fontId="1" fillId="2" borderId="0" xfId="0" applyFont="1" applyFill="1"/>
    <xf numFmtId="165" fontId="6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168" fontId="4" fillId="2" borderId="0" xfId="0" applyNumberFormat="1" applyFont="1" applyFill="1" applyAlignment="1">
      <alignment horizontal="left" vertical="center"/>
    </xf>
    <xf numFmtId="42" fontId="4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42" fontId="5" fillId="2" borderId="0" xfId="0" applyNumberFormat="1" applyFont="1" applyFill="1" applyAlignment="1">
      <alignment vertical="center"/>
    </xf>
    <xf numFmtId="42" fontId="5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0" fontId="2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0" fillId="2" borderId="0" xfId="0" applyNumberFormat="1" applyFill="1"/>
    <xf numFmtId="0" fontId="13" fillId="0" borderId="0" xfId="0" applyFont="1" applyFill="1" applyAlignment="1">
      <alignment horizontal="center"/>
    </xf>
    <xf numFmtId="4" fontId="13" fillId="0" borderId="0" xfId="0" applyNumberFormat="1" applyFont="1" applyFill="1" applyAlignment="1">
      <alignment horizontal="center" wrapText="1"/>
    </xf>
    <xf numFmtId="0" fontId="13" fillId="0" borderId="0" xfId="0" applyFont="1" applyAlignment="1">
      <alignment horizontal="center"/>
    </xf>
    <xf numFmtId="0" fontId="14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  <c:perspective val="3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2959971932870551"/>
          <c:w val="0.60456730769230771"/>
          <c:h val="0.8533359928846103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2026 год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03-467A-91B9-2A6A4F343CA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03-467A-91B9-2A6A4F343CA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403-467A-91B9-2A6A4F343CA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403-467A-91B9-2A6A4F343CA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403-467A-91B9-2A6A4F343CA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403-467A-91B9-2A6A4F343CA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403-467A-91B9-2A6A4F343CA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403-467A-91B9-2A6A4F343CA6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403-467A-91B9-2A6A4F343CA6}"/>
              </c:ext>
            </c:extLst>
          </c:dPt>
          <c:dPt>
            <c:idx val="9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403-467A-91B9-2A6A4F343CA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403-467A-91B9-2A6A4F343CA6}"/>
              </c:ext>
            </c:extLst>
          </c:dPt>
          <c:dPt>
            <c:idx val="11"/>
            <c:bubble3D val="0"/>
            <c:spPr>
              <a:solidFill>
                <a:srgbClr val="92D05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403-467A-91B9-2A6A4F343CA6}"/>
              </c:ext>
            </c:extLst>
          </c:dPt>
          <c:dLbls>
            <c:dLbl>
              <c:idx val="0"/>
              <c:layout>
                <c:manualLayout>
                  <c:x val="3.4708787260639036E-2"/>
                  <c:y val="7.450406886433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03-467A-91B9-2A6A4F343CA6}"/>
                </c:ext>
              </c:extLst>
            </c:dLbl>
            <c:dLbl>
              <c:idx val="1"/>
              <c:layout>
                <c:manualLayout>
                  <c:x val="-0.12449816076438228"/>
                  <c:y val="-8.8389504181529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03-467A-91B9-2A6A4F343CA6}"/>
                </c:ext>
              </c:extLst>
            </c:dLbl>
            <c:dLbl>
              <c:idx val="7"/>
              <c:layout>
                <c:manualLayout>
                  <c:x val="-3.2901359740297335E-2"/>
                  <c:y val="-3.968472855054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403-467A-91B9-2A6A4F343CA6}"/>
                </c:ext>
              </c:extLst>
            </c:dLbl>
            <c:dLbl>
              <c:idx val="10"/>
              <c:layout>
                <c:manualLayout>
                  <c:x val="-3.5159371970395592E-2"/>
                  <c:y val="-5.5656403707155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403-467A-91B9-2A6A4F343CA6}"/>
                </c:ext>
              </c:extLst>
            </c:dLbl>
            <c:dLbl>
              <c:idx val="12"/>
              <c:layout>
                <c:manualLayout>
                  <c:x val="4.3780751220974974E-2"/>
                  <c:y val="-1.1264414600694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82C3-4071-8075-E46CF0BF4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Жилищно-коммунальное хозяйство</c:v>
                </c:pt>
                <c:pt idx="9">
                  <c:v>Охрана окружающей среды</c:v>
                </c:pt>
                <c:pt idx="10">
                  <c:v>Обслуживание государственного (муниципального) долга</c:v>
                </c:pt>
                <c:pt idx="11">
                  <c:v>Условно-утверждаемые расходы</c:v>
                </c:pt>
                <c:pt idx="12">
                  <c:v>ИТОГО (расходы):</c:v>
                </c:pt>
              </c:strCache>
            </c:strRef>
          </c:cat>
          <c:val>
            <c:numRef>
              <c:f>Обработка0!$B$2:$B$13</c:f>
              <c:numCache>
                <c:formatCode>#,##0.0</c:formatCode>
                <c:ptCount val="12"/>
                <c:pt idx="0">
                  <c:v>4.7</c:v>
                </c:pt>
                <c:pt idx="1">
                  <c:v>664.7</c:v>
                </c:pt>
                <c:pt idx="2">
                  <c:v>74.099999999999994</c:v>
                </c:pt>
                <c:pt idx="3">
                  <c:v>134.1</c:v>
                </c:pt>
                <c:pt idx="4">
                  <c:v>133.4</c:v>
                </c:pt>
                <c:pt idx="5">
                  <c:v>8.3000000000000007</c:v>
                </c:pt>
                <c:pt idx="6">
                  <c:v>2.5</c:v>
                </c:pt>
                <c:pt idx="7">
                  <c:v>2.1</c:v>
                </c:pt>
                <c:pt idx="8">
                  <c:v>7.1</c:v>
                </c:pt>
                <c:pt idx="9">
                  <c:v>14.1</c:v>
                </c:pt>
                <c:pt idx="10">
                  <c:v>0.1</c:v>
                </c:pt>
                <c:pt idx="11">
                  <c:v>37.1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6F-4F03-89F8-17D0DEB8CB7B}"/>
            </c:ext>
          </c:extLst>
        </c:ser>
        <c:ser>
          <c:idx val="1"/>
          <c:order val="1"/>
          <c:tx>
            <c:strRef>
              <c:f>Обработка0!$A$15:$B$15</c:f>
              <c:strCache>
                <c:ptCount val="1"/>
                <c:pt idx="0">
                  <c:v>Налоговые доходы 387,9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403-467A-91B9-2A6A4F343CA6}"/>
              </c:ext>
            </c:extLst>
          </c:dPt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Жилищно-коммунальное хозяйство</c:v>
                </c:pt>
                <c:pt idx="9">
                  <c:v>Охрана окружающей среды</c:v>
                </c:pt>
                <c:pt idx="10">
                  <c:v>Обслуживание государственного (муниципального) долга</c:v>
                </c:pt>
                <c:pt idx="11">
                  <c:v>Условно-утверждаемые расходы</c:v>
                </c:pt>
                <c:pt idx="12">
                  <c:v>ИТОГО (расходы):</c:v>
                </c:pt>
              </c:strCache>
            </c:strRef>
          </c:cat>
          <c:val>
            <c:numRef>
              <c:f>Обработка0!$B$14</c:f>
              <c:numCache>
                <c:formatCode>#,##0.0</c:formatCode>
                <c:ptCount val="1"/>
                <c:pt idx="0">
                  <c:v>1082.3999999999996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6F-4F03-89F8-17D0DEB8CB7B}"/>
            </c:ext>
          </c:extLst>
        </c:ser>
        <c:ser>
          <c:idx val="2"/>
          <c:order val="2"/>
          <c:tx>
            <c:strRef>
              <c:f>Обработка0!$A$15:$B$15</c:f>
              <c:strCache>
                <c:ptCount val="1"/>
                <c:pt idx="0">
                  <c:v>Налоговые доходы 387,9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8403-467A-91B9-2A6A4F343CA6}"/>
              </c:ext>
            </c:extLst>
          </c:dPt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Жилищно-коммунальное хозяйство</c:v>
                </c:pt>
                <c:pt idx="9">
                  <c:v>Охрана окружающей среды</c:v>
                </c:pt>
                <c:pt idx="10">
                  <c:v>Обслуживание государственного (муниципального) долга</c:v>
                </c:pt>
                <c:pt idx="11">
                  <c:v>Условно-утверждаемые расходы</c:v>
                </c:pt>
                <c:pt idx="12">
                  <c:v>ИТОГО (расходы):</c:v>
                </c:pt>
              </c:strCache>
            </c:strRef>
          </c:cat>
          <c:val>
            <c:numRef>
              <c:f>Обработка0!$B$14</c:f>
              <c:numCache>
                <c:formatCode>#,##0.0</c:formatCode>
                <c:ptCount val="1"/>
                <c:pt idx="0">
                  <c:v>1082.3999999999996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6F-4F03-89F8-17D0DEB8CB7B}"/>
            </c:ext>
          </c:extLst>
        </c:ser>
        <c:ser>
          <c:idx val="3"/>
          <c:order val="3"/>
          <c:tx>
            <c:strRef>
              <c:f>Обработка0!$B$14</c:f>
              <c:strCache>
                <c:ptCount val="1"/>
                <c:pt idx="0">
                  <c:v>1 082,4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8403-467A-91B9-2A6A4F343CA6}"/>
              </c:ext>
            </c:extLst>
          </c:dPt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Жилищно-коммунальное хозяйство</c:v>
                </c:pt>
                <c:pt idx="9">
                  <c:v>Охрана окружающей среды</c:v>
                </c:pt>
                <c:pt idx="10">
                  <c:v>Обслуживание государственного (муниципального) долга</c:v>
                </c:pt>
                <c:pt idx="11">
                  <c:v>Условно-утверждаемые расходы</c:v>
                </c:pt>
                <c:pt idx="12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F6F-4F03-89F8-17D0DEB8CB7B}"/>
            </c:ext>
          </c:extLst>
        </c:ser>
        <c:ser>
          <c:idx val="4"/>
          <c:order val="4"/>
          <c:tx>
            <c:strRef>
              <c:f>Обработка0!$A$15:$B$15</c:f>
              <c:strCache>
                <c:ptCount val="1"/>
                <c:pt idx="0">
                  <c:v>Налоговые доходы 387,9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8403-467A-91B9-2A6A4F343CA6}"/>
              </c:ext>
            </c:extLst>
          </c:dPt>
          <c:cat>
            <c:strRef>
              <c:f>Обработка0!$A$2:$A$14</c:f>
              <c:strCache>
                <c:ptCount val="13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Жилищно-коммунальное хозяйство</c:v>
                </c:pt>
                <c:pt idx="9">
                  <c:v>Охрана окружающей среды</c:v>
                </c:pt>
                <c:pt idx="10">
                  <c:v>Обслуживание государственного (муниципального) долга</c:v>
                </c:pt>
                <c:pt idx="11">
                  <c:v>Условно-утверждаемые расходы</c:v>
                </c:pt>
                <c:pt idx="12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6F-4F03-89F8-17D0DEB8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998726480964989"/>
          <c:y val="4.6374324430842985E-4"/>
          <c:w val="0.403538580283128"/>
          <c:h val="0.999536256755691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0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  <c:perspective val="3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500256605810536E-2"/>
          <c:y val="0.22056973928397128"/>
          <c:w val="0.53833588576031999"/>
          <c:h val="0.6811465039432250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2026 год</c:v>
                </c:pt>
              </c:strCache>
            </c:strRef>
          </c:tx>
          <c:explosion val="24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9A-4B62-BCBB-19519E4E66C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9A-4B62-BCBB-19519E4E66C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9A-4B62-BCBB-19519E4E66C5}"/>
              </c:ext>
            </c:extLst>
          </c:dPt>
          <c:dLbls>
            <c:dLbl>
              <c:idx val="0"/>
              <c:layout>
                <c:manualLayout>
                  <c:x val="-0.14411669606644889"/>
                  <c:y val="4.4099294396268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F9A-4B62-BCBB-19519E4E66C5}"/>
                </c:ext>
              </c:extLst>
            </c:dLbl>
            <c:dLbl>
              <c:idx val="1"/>
              <c:layout>
                <c:manualLayout>
                  <c:x val="3.477954620903409E-2"/>
                  <c:y val="-6.64653291409048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F9A-4B62-BCBB-19519E4E66C5}"/>
                </c:ext>
              </c:extLst>
            </c:dLbl>
            <c:dLbl>
              <c:idx val="2"/>
              <c:layout>
                <c:manualLayout>
                  <c:x val="0.15421215676415104"/>
                  <c:y val="-4.6159443661645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F9A-4B62-BCBB-19519E4E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Обработка0!$A$15:$A$17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Обработка0!$B$15:$B$17</c:f>
              <c:numCache>
                <c:formatCode>#,##0.0</c:formatCode>
                <c:ptCount val="3"/>
                <c:pt idx="0">
                  <c:v>387.9</c:v>
                </c:pt>
                <c:pt idx="1">
                  <c:v>47</c:v>
                </c:pt>
                <c:pt idx="2">
                  <c:v>647.5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1A-451E-B8DF-CAA99A2695C0}"/>
            </c:ext>
          </c:extLst>
        </c:ser>
        <c:ser>
          <c:idx val="1"/>
          <c:order val="1"/>
          <c:tx>
            <c:strRef>
              <c:f>Обработка0!$A$19:$B$19</c:f>
              <c:strCache>
                <c:ptCount val="1"/>
                <c:pt idx="0">
                  <c:v>Дефицит бюджета: 0,0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9A-4B62-BCBB-19519E4E66C5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1A-451E-B8DF-CAA99A269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обработка!$B$1</c:f>
              <c:strCache>
                <c:ptCount val="1"/>
                <c:pt idx="0">
                  <c:v>Социальная политика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  <a:ln cap="flat">
              <a:solidFill>
                <a:schemeClr val="accent1">
                  <a:alpha val="1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5611988728881998E-3"/>
                  <c:y val="8.65280533430686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759-4D78-ACDB-7075396A41D7}"/>
                </c:ext>
              </c:extLst>
            </c:dLbl>
            <c:dLbl>
              <c:idx val="1"/>
              <c:layout>
                <c:manualLayout>
                  <c:x val="-5.868364394954214E-17"/>
                  <c:y val="7.212976622787095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59-4D78-ACDB-7075396A41D7}"/>
                </c:ext>
              </c:extLst>
            </c:dLbl>
            <c:dLbl>
              <c:idx val="2"/>
              <c:layout>
                <c:manualLayout>
                  <c:x val="0"/>
                  <c:y val="6.852190195188379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59-4D78-ACDB-7075396A41D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обработка!$A$2:$A$4</c:f>
              <c:strCache>
                <c:ptCount val="3"/>
                <c:pt idx="0">
                  <c:v>2024 год</c:v>
                </c:pt>
                <c:pt idx="1">
                  <c:v>2025 год</c:v>
                </c:pt>
                <c:pt idx="2">
                  <c:v>2026 год</c:v>
                </c:pt>
              </c:strCache>
            </c:strRef>
          </c:cat>
          <c:val>
            <c:numRef>
              <c:f>обработка!$B$2:$B$4</c:f>
              <c:numCache>
                <c:formatCode>#,##0.00</c:formatCode>
                <c:ptCount val="3"/>
                <c:pt idx="0">
                  <c:v>11.1</c:v>
                </c:pt>
                <c:pt idx="1">
                  <c:v>8.1999999999999993</c:v>
                </c:pt>
                <c:pt idx="2">
                  <c:v>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FD-4EFE-AA51-14613896A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15904"/>
        <c:axId val="129517440"/>
      </c:barChart>
      <c:catAx>
        <c:axId val="129515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517440"/>
        <c:crosses val="autoZero"/>
        <c:auto val="1"/>
        <c:lblAlgn val="ctr"/>
        <c:lblOffset val="100"/>
        <c:noMultiLvlLbl val="0"/>
      </c:catAx>
      <c:valAx>
        <c:axId val="12951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515904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10614957533978"/>
          <c:y val="2.7777777777777776E-2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обработка2!$B$1</c:f>
              <c:strCache>
                <c:ptCount val="1"/>
                <c:pt idx="0">
                  <c:v>Безвозмездные поступления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0.1243750642686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5D-4475-912F-B0846092E1DA}"/>
                </c:ext>
              </c:extLst>
            </c:dLbl>
            <c:dLbl>
              <c:idx val="1"/>
              <c:layout>
                <c:manualLayout>
                  <c:x val="0"/>
                  <c:y val="0.109742703766421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25D-4475-912F-B0846092E1DA}"/>
                </c:ext>
              </c:extLst>
            </c:dLbl>
            <c:dLbl>
              <c:idx val="2"/>
              <c:layout>
                <c:manualLayout>
                  <c:x val="4.5060835676259143E-3"/>
                  <c:y val="0.1170588840175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5D-4475-912F-B0846092E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обработка2!$A$2:$A$4</c:f>
              <c:strCache>
                <c:ptCount val="3"/>
                <c:pt idx="0">
                  <c:v>2024 год</c:v>
                </c:pt>
                <c:pt idx="1">
                  <c:v>2025 год</c:v>
                </c:pt>
                <c:pt idx="2">
                  <c:v>2026 год</c:v>
                </c:pt>
              </c:strCache>
            </c:strRef>
          </c:cat>
          <c:val>
            <c:numRef>
              <c:f>обработка2!$B$2:$B$4</c:f>
              <c:numCache>
                <c:formatCode>#,##0.0</c:formatCode>
                <c:ptCount val="3"/>
                <c:pt idx="0">
                  <c:v>673.8</c:v>
                </c:pt>
                <c:pt idx="1">
                  <c:v>655.4</c:v>
                </c:pt>
                <c:pt idx="2">
                  <c:v>647.5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A6-4537-B46E-0385BE849B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559168"/>
        <c:axId val="129562112"/>
      </c:barChart>
      <c:catAx>
        <c:axId val="12955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29562112"/>
        <c:crosses val="autoZero"/>
        <c:auto val="1"/>
        <c:lblAlgn val="ctr"/>
        <c:lblOffset val="100"/>
        <c:noMultiLvlLbl val="0"/>
      </c:catAx>
      <c:valAx>
        <c:axId val="129562112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29559168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overlay val="0"/>
      <c:txPr>
        <a:bodyPr/>
        <a:lstStyle/>
        <a:p>
          <a:pPr>
            <a:defRPr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3" dropStyle="combo" dx="20" fmlaLink="Обработка0!$A$1" fmlaRange="Данные!$A$2:$A$4" sel="3" val="0"/>
</file>

<file path=xl/ctrlProps/ctrlProp2.xml><?xml version="1.0" encoding="utf-8"?>
<formControlPr xmlns="http://schemas.microsoft.com/office/spreadsheetml/2009/9/main" objectType="Drop" dropLines="14" dropStyle="combo" dx="20" fmlaLink="обработка!$A$1" fmlaRange="данные2!$A$2:$A$14" val="0"/>
</file>

<file path=xl/ctrlProps/ctrlProp3.xml><?xml version="1.0" encoding="utf-8"?>
<formControlPr xmlns="http://schemas.microsoft.com/office/spreadsheetml/2009/9/main" objectType="Drop" dropLines="3" dropStyle="combo" dx="20" fmlaLink="обработка2!$A$1" fmlaRange="данные2!$A$16:$A$18" sel="3" val="0"/>
</file>

<file path=xl/ctrlProps/ctrlProp4.xml><?xml version="1.0" encoding="utf-8"?>
<formControlPr xmlns="http://schemas.microsoft.com/office/spreadsheetml/2009/9/main" objectType="Drop" dropLines="3" dropStyle="combo" dx="20" fmlaLink="обработка3!$A$1" fmlaRange="данные3!$A$2:$A$4" val="0"/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image" Target="../media/image6.jpeg"/><Relationship Id="rId18" Type="http://schemas.openxmlformats.org/officeDocument/2006/relationships/image" Target="../media/image9.jpeg"/><Relationship Id="rId26" Type="http://schemas.openxmlformats.org/officeDocument/2006/relationships/image" Target="../media/image14.jpeg"/><Relationship Id="rId3" Type="http://schemas.openxmlformats.org/officeDocument/2006/relationships/chart" Target="../charts/chart3.xml"/><Relationship Id="rId21" Type="http://schemas.openxmlformats.org/officeDocument/2006/relationships/image" Target="../media/image11.png"/><Relationship Id="rId7" Type="http://schemas.openxmlformats.org/officeDocument/2006/relationships/image" Target="../media/image3.png"/><Relationship Id="rId12" Type="http://schemas.microsoft.com/office/2007/relationships/hdphoto" Target="../media/hdphoto4.wdp"/><Relationship Id="rId17" Type="http://schemas.microsoft.com/office/2007/relationships/hdphoto" Target="../media/hdphoto6.wdp"/><Relationship Id="rId25" Type="http://schemas.openxmlformats.org/officeDocument/2006/relationships/image" Target="../media/image13.jpeg"/><Relationship Id="rId2" Type="http://schemas.openxmlformats.org/officeDocument/2006/relationships/chart" Target="../charts/chart2.xml"/><Relationship Id="rId16" Type="http://schemas.openxmlformats.org/officeDocument/2006/relationships/image" Target="../media/image8.png"/><Relationship Id="rId20" Type="http://schemas.microsoft.com/office/2007/relationships/hdphoto" Target="../media/hdphoto7.wdp"/><Relationship Id="rId1" Type="http://schemas.openxmlformats.org/officeDocument/2006/relationships/chart" Target="../charts/chart1.xml"/><Relationship Id="rId6" Type="http://schemas.microsoft.com/office/2007/relationships/hdphoto" Target="../media/hdphoto1.wdp"/><Relationship Id="rId11" Type="http://schemas.openxmlformats.org/officeDocument/2006/relationships/image" Target="../media/image5.png"/><Relationship Id="rId24" Type="http://schemas.microsoft.com/office/2007/relationships/hdphoto" Target="../media/hdphoto9.wdp"/><Relationship Id="rId5" Type="http://schemas.openxmlformats.org/officeDocument/2006/relationships/image" Target="../media/image2.png"/><Relationship Id="rId15" Type="http://schemas.microsoft.com/office/2007/relationships/hdphoto" Target="../media/hdphoto5.wdp"/><Relationship Id="rId23" Type="http://schemas.openxmlformats.org/officeDocument/2006/relationships/image" Target="../media/image12.png"/><Relationship Id="rId28" Type="http://schemas.openxmlformats.org/officeDocument/2006/relationships/image" Target="../media/image16.png"/><Relationship Id="rId10" Type="http://schemas.microsoft.com/office/2007/relationships/hdphoto" Target="../media/hdphoto3.wdp"/><Relationship Id="rId19" Type="http://schemas.openxmlformats.org/officeDocument/2006/relationships/image" Target="../media/image10.jpeg"/><Relationship Id="rId4" Type="http://schemas.openxmlformats.org/officeDocument/2006/relationships/chart" Target="../charts/chart4.xml"/><Relationship Id="rId9" Type="http://schemas.openxmlformats.org/officeDocument/2006/relationships/image" Target="../media/image4.png"/><Relationship Id="rId14" Type="http://schemas.openxmlformats.org/officeDocument/2006/relationships/image" Target="../media/image7.png"/><Relationship Id="rId22" Type="http://schemas.microsoft.com/office/2007/relationships/hdphoto" Target="../media/hdphoto8.wdp"/><Relationship Id="rId27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0</xdr:row>
          <xdr:rowOff>1543050</xdr:rowOff>
        </xdr:from>
        <xdr:to>
          <xdr:col>7</xdr:col>
          <xdr:colOff>933450</xdr:colOff>
          <xdr:row>1</xdr:row>
          <xdr:rowOff>19050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53340</xdr:colOff>
      <xdr:row>1</xdr:row>
      <xdr:rowOff>172357</xdr:rowOff>
    </xdr:from>
    <xdr:to>
      <xdr:col>7</xdr:col>
      <xdr:colOff>3333750</xdr:colOff>
      <xdr:row>22</xdr:row>
      <xdr:rowOff>359833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3207596</xdr:colOff>
      <xdr:row>1</xdr:row>
      <xdr:rowOff>217715</xdr:rowOff>
    </xdr:from>
    <xdr:to>
      <xdr:col>13</xdr:col>
      <xdr:colOff>0</xdr:colOff>
      <xdr:row>22</xdr:row>
      <xdr:rowOff>391583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904875</xdr:colOff>
          <xdr:row>33</xdr:row>
          <xdr:rowOff>142875</xdr:rowOff>
        </xdr:from>
        <xdr:to>
          <xdr:col>3</xdr:col>
          <xdr:colOff>123825</xdr:colOff>
          <xdr:row>36</xdr:row>
          <xdr:rowOff>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261620</xdr:colOff>
      <xdr:row>39</xdr:row>
      <xdr:rowOff>167640</xdr:rowOff>
    </xdr:from>
    <xdr:to>
      <xdr:col>7</xdr:col>
      <xdr:colOff>99060</xdr:colOff>
      <xdr:row>43</xdr:row>
      <xdr:rowOff>703580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1971675</xdr:colOff>
          <xdr:row>33</xdr:row>
          <xdr:rowOff>171450</xdr:rowOff>
        </xdr:from>
        <xdr:to>
          <xdr:col>9</xdr:col>
          <xdr:colOff>1047750</xdr:colOff>
          <xdr:row>36</xdr:row>
          <xdr:rowOff>19050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1683596</xdr:colOff>
      <xdr:row>39</xdr:row>
      <xdr:rowOff>314536</xdr:rowOff>
    </xdr:from>
    <xdr:to>
      <xdr:col>13</xdr:col>
      <xdr:colOff>0</xdr:colOff>
      <xdr:row>44</xdr:row>
      <xdr:rowOff>92709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45</xdr:row>
          <xdr:rowOff>19050</xdr:rowOff>
        </xdr:from>
        <xdr:to>
          <xdr:col>7</xdr:col>
          <xdr:colOff>1219200</xdr:colOff>
          <xdr:row>45</xdr:row>
          <xdr:rowOff>361950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955344</xdr:colOff>
      <xdr:row>46</xdr:row>
      <xdr:rowOff>147852</xdr:rowOff>
    </xdr:from>
    <xdr:to>
      <xdr:col>5</xdr:col>
      <xdr:colOff>955344</xdr:colOff>
      <xdr:row>61</xdr:row>
      <xdr:rowOff>580031</xdr:rowOff>
    </xdr:to>
    <xdr:cxnSp macro="">
      <xdr:nvCxnSpPr>
        <xdr:cNvPr id="7" name="Прямая соединительная линия 6"/>
        <xdr:cNvCxnSpPr/>
      </xdr:nvCxnSpPr>
      <xdr:spPr>
        <a:xfrm flipH="1">
          <a:off x="8279642" y="1603612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595952</xdr:colOff>
      <xdr:row>46</xdr:row>
      <xdr:rowOff>50042</xdr:rowOff>
    </xdr:from>
    <xdr:to>
      <xdr:col>13</xdr:col>
      <xdr:colOff>595952</xdr:colOff>
      <xdr:row>61</xdr:row>
      <xdr:rowOff>482221</xdr:rowOff>
    </xdr:to>
    <xdr:cxnSp macro="">
      <xdr:nvCxnSpPr>
        <xdr:cNvPr id="46" name="Прямая соединительная линия 45"/>
        <xdr:cNvCxnSpPr/>
      </xdr:nvCxnSpPr>
      <xdr:spPr>
        <a:xfrm flipH="1">
          <a:off x="23217117" y="1593831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46</xdr:row>
      <xdr:rowOff>43218</xdr:rowOff>
    </xdr:from>
    <xdr:to>
      <xdr:col>11</xdr:col>
      <xdr:colOff>0</xdr:colOff>
      <xdr:row>61</xdr:row>
      <xdr:rowOff>475397</xdr:rowOff>
    </xdr:to>
    <xdr:cxnSp macro="">
      <xdr:nvCxnSpPr>
        <xdr:cNvPr id="47" name="Прямая соединительная линия 46"/>
        <xdr:cNvCxnSpPr/>
      </xdr:nvCxnSpPr>
      <xdr:spPr>
        <a:xfrm flipH="1">
          <a:off x="15990627" y="15931486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666749</xdr:colOff>
      <xdr:row>46</xdr:row>
      <xdr:rowOff>206375</xdr:rowOff>
    </xdr:from>
    <xdr:to>
      <xdr:col>5</xdr:col>
      <xdr:colOff>777875</xdr:colOff>
      <xdr:row>48</xdr:row>
      <xdr:rowOff>22036</xdr:rowOff>
    </xdr:to>
    <xdr:pic>
      <xdr:nvPicPr>
        <xdr:cNvPr id="42" name="Picture 2" descr="http://school32-krsk.ru/wp-content/uploads/2020/04/2020_04_20-0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9960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4624" y="16224250"/>
          <a:ext cx="2667001" cy="137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587376</xdr:colOff>
      <xdr:row>48</xdr:row>
      <xdr:rowOff>63500</xdr:rowOff>
    </xdr:from>
    <xdr:to>
      <xdr:col>5</xdr:col>
      <xdr:colOff>832303</xdr:colOff>
      <xdr:row>49</xdr:row>
      <xdr:rowOff>1047750</xdr:rowOff>
    </xdr:to>
    <xdr:pic>
      <xdr:nvPicPr>
        <xdr:cNvPr id="45" name="Picture 2" descr="https://strategy24.ru/images/news/201901/e54245b561bc712d25e1696e4f478abe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1" y="17637125"/>
          <a:ext cx="2800802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1095376</xdr:colOff>
      <xdr:row>50</xdr:row>
      <xdr:rowOff>15875</xdr:rowOff>
    </xdr:from>
    <xdr:to>
      <xdr:col>5</xdr:col>
      <xdr:colOff>587375</xdr:colOff>
      <xdr:row>53</xdr:row>
      <xdr:rowOff>101539</xdr:rowOff>
    </xdr:to>
    <xdr:pic>
      <xdr:nvPicPr>
        <xdr:cNvPr id="48" name="Picture 2" descr="https://www.nbrkomi.ru/images/836/stat/3089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51" y="18938875"/>
          <a:ext cx="2047874" cy="153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666750</xdr:colOff>
      <xdr:row>53</xdr:row>
      <xdr:rowOff>15876</xdr:rowOff>
    </xdr:from>
    <xdr:to>
      <xdr:col>5</xdr:col>
      <xdr:colOff>714376</xdr:colOff>
      <xdr:row>54</xdr:row>
      <xdr:rowOff>79375</xdr:rowOff>
    </xdr:to>
    <xdr:pic>
      <xdr:nvPicPr>
        <xdr:cNvPr id="49" name="Picture 2" descr="https://www.491school.spb.ru/media/k2/items/cache/457eb5238cd7f28655abc78f62a70278_XL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4625" y="20383501"/>
          <a:ext cx="2603501" cy="1269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539750</xdr:colOff>
      <xdr:row>54</xdr:row>
      <xdr:rowOff>15875</xdr:rowOff>
    </xdr:from>
    <xdr:to>
      <xdr:col>5</xdr:col>
      <xdr:colOff>762001</xdr:colOff>
      <xdr:row>56</xdr:row>
      <xdr:rowOff>162747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7625" y="21590000"/>
          <a:ext cx="2778126" cy="1480372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555625</xdr:colOff>
      <xdr:row>56</xdr:row>
      <xdr:rowOff>127001</xdr:rowOff>
    </xdr:from>
    <xdr:to>
      <xdr:col>5</xdr:col>
      <xdr:colOff>793750</xdr:colOff>
      <xdr:row>59</xdr:row>
      <xdr:rowOff>301626</xdr:rowOff>
    </xdr:to>
    <xdr:pic>
      <xdr:nvPicPr>
        <xdr:cNvPr id="51" name="Picture 2" descr="https://vg.mskobr.ru/images/%20%281%29%2810%29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23034626"/>
          <a:ext cx="2794000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746125</xdr:colOff>
      <xdr:row>59</xdr:row>
      <xdr:rowOff>79376</xdr:rowOff>
    </xdr:from>
    <xdr:to>
      <xdr:col>5</xdr:col>
      <xdr:colOff>587375</xdr:colOff>
      <xdr:row>61</xdr:row>
      <xdr:rowOff>418888</xdr:rowOff>
    </xdr:to>
    <xdr:pic>
      <xdr:nvPicPr>
        <xdr:cNvPr id="52" name="Picture 2" descr="https://formgost.ru/img/block/180/5d36efaa5a238g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558626"/>
          <a:ext cx="2397125" cy="1546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301625</xdr:colOff>
      <xdr:row>46</xdr:row>
      <xdr:rowOff>190501</xdr:rowOff>
    </xdr:from>
    <xdr:to>
      <xdr:col>10</xdr:col>
      <xdr:colOff>1571625</xdr:colOff>
      <xdr:row>47</xdr:row>
      <xdr:rowOff>1190625</xdr:rowOff>
    </xdr:to>
    <xdr:pic>
      <xdr:nvPicPr>
        <xdr:cNvPr id="53" name="Picture 6" descr="Газораспределительная станция. Автор24 — интернет-биржа студенческих работ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7625" y="16208376"/>
          <a:ext cx="2524125" cy="125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301625</xdr:colOff>
      <xdr:row>48</xdr:row>
      <xdr:rowOff>31751</xdr:rowOff>
    </xdr:from>
    <xdr:to>
      <xdr:col>10</xdr:col>
      <xdr:colOff>1675252</xdr:colOff>
      <xdr:row>50</xdr:row>
      <xdr:rowOff>142876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7625" y="17605376"/>
          <a:ext cx="2627752" cy="14605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381000</xdr:colOff>
      <xdr:row>51</xdr:row>
      <xdr:rowOff>15877</xdr:rowOff>
    </xdr:from>
    <xdr:to>
      <xdr:col>10</xdr:col>
      <xdr:colOff>1676588</xdr:colOff>
      <xdr:row>53</xdr:row>
      <xdr:rowOff>31750</xdr:rowOff>
    </xdr:to>
    <xdr:pic>
      <xdr:nvPicPr>
        <xdr:cNvPr id="57" name="Picture 4" descr="https://ip-spravka.ru/wp-content/uploads/2019/08/post_5d5a523f41e98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7000" y="19129377"/>
          <a:ext cx="2549713" cy="1269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269875</xdr:colOff>
      <xdr:row>52</xdr:row>
      <xdr:rowOff>190500</xdr:rowOff>
    </xdr:from>
    <xdr:to>
      <xdr:col>13</xdr:col>
      <xdr:colOff>50769</xdr:colOff>
      <xdr:row>55</xdr:row>
      <xdr:rowOff>95250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5" y="20304125"/>
          <a:ext cx="2971769" cy="15557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412750</xdr:colOff>
      <xdr:row>55</xdr:row>
      <xdr:rowOff>79375</xdr:rowOff>
    </xdr:from>
    <xdr:to>
      <xdr:col>10</xdr:col>
      <xdr:colOff>1841500</xdr:colOff>
      <xdr:row>57</xdr:row>
      <xdr:rowOff>18294</xdr:rowOff>
    </xdr:to>
    <xdr:pic>
      <xdr:nvPicPr>
        <xdr:cNvPr id="59" name="Picture 2" descr="https://xn----itbalggikxpce2o.xn--p1ai/wp-content/uploads/2019/06/003fd30e5684917a4926de17c745cb37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21844000"/>
          <a:ext cx="2682875" cy="127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460375</xdr:colOff>
      <xdr:row>57</xdr:row>
      <xdr:rowOff>206375</xdr:rowOff>
    </xdr:from>
    <xdr:to>
      <xdr:col>10</xdr:col>
      <xdr:colOff>1857375</xdr:colOff>
      <xdr:row>59</xdr:row>
      <xdr:rowOff>142875</xdr:rowOff>
    </xdr:to>
    <xdr:pic>
      <xdr:nvPicPr>
        <xdr:cNvPr id="60" name="Picture 14" descr="https://1.bp.blogspot.com/-1_qrGUdIEk4/XkN8HAu0-cI/AAAAAAAAcQE/sC6Y-2qxUyY3e1RdUR6H_1AK2FHjJ3mRACLcBGAsYHQ/s1600/glavnaja-2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5" y="23304500"/>
          <a:ext cx="2651125" cy="131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428625</xdr:colOff>
      <xdr:row>59</xdr:row>
      <xdr:rowOff>238125</xdr:rowOff>
    </xdr:from>
    <xdr:to>
      <xdr:col>10</xdr:col>
      <xdr:colOff>1825625</xdr:colOff>
      <xdr:row>61</xdr:row>
      <xdr:rowOff>365125</xdr:rowOff>
    </xdr:to>
    <xdr:pic>
      <xdr:nvPicPr>
        <xdr:cNvPr id="61" name="Picture 2" descr="https://cdn-edge.kwork.ru/pics/t3/60/26389427-64312edc9f287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4625" y="24717375"/>
          <a:ext cx="2651125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1050330</xdr:colOff>
      <xdr:row>0</xdr:row>
      <xdr:rowOff>1707028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1272580" cy="1707028"/>
        </a:xfrm>
        <a:prstGeom prst="rect">
          <a:avLst/>
        </a:prstGeom>
      </xdr:spPr>
    </xdr:pic>
    <xdr:clientData/>
  </xdr:twoCellAnchor>
  <xdr:oneCellAnchor>
    <xdr:from>
      <xdr:col>1</xdr:col>
      <xdr:colOff>1047750</xdr:colOff>
      <xdr:row>0</xdr:row>
      <xdr:rowOff>64681</xdr:rowOff>
    </xdr:from>
    <xdr:ext cx="14439899" cy="1094146"/>
    <xdr:sp macro="" textlink="">
      <xdr:nvSpPr>
        <xdr:cNvPr id="63" name="TextBox 62"/>
        <xdr:cNvSpPr txBox="1"/>
      </xdr:nvSpPr>
      <xdr:spPr>
        <a:xfrm>
          <a:off x="1266825" y="64681"/>
          <a:ext cx="14439899" cy="1094146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1600" b="1" i="1">
              <a:solidFill>
                <a:schemeClr val="bg1"/>
              </a:solidFill>
              <a:latin typeface="Calibri" pitchFamily="34" charset="0"/>
              <a:cs typeface="Calibri" pitchFamily="34" charset="0"/>
            </a:rPr>
            <a:t>Информационная панель (дашборд) по бюджету для граждан                                                                                                                                                                                 "Бюджет муниципального образования "Муниципальный округ Якшур-Бодьинский район Удмуртской Республики"                                                                                     на 2024 год и на  плановый период 2025 и 2026 годов"</a:t>
          </a:r>
        </a:p>
        <a:p>
          <a:pPr algn="ctr"/>
          <a:r>
            <a:rPr lang="ru-RU" sz="1600" b="0" i="1">
              <a:solidFill>
                <a:schemeClr val="bg1"/>
              </a:solidFill>
              <a:latin typeface="Calibri" pitchFamily="34" charset="0"/>
              <a:cs typeface="Calibri" pitchFamily="34" charset="0"/>
            </a:rPr>
            <a:t>(решение </a:t>
          </a:r>
          <a:r>
            <a:rPr lang="ru-RU" sz="1600" b="0" i="1" baseline="0">
              <a:solidFill>
                <a:schemeClr val="bg1"/>
              </a:solidFill>
              <a:latin typeface="Calibri" pitchFamily="34" charset="0"/>
              <a:cs typeface="Calibri" pitchFamily="34" charset="0"/>
            </a:rPr>
            <a:t>от 23.11.</a:t>
          </a:r>
          <a:r>
            <a:rPr lang="ru-RU" sz="1600" b="0" i="1">
              <a:solidFill>
                <a:schemeClr val="bg1"/>
              </a:solidFill>
              <a:latin typeface="Calibri" pitchFamily="34" charset="0"/>
              <a:cs typeface="Calibri" pitchFamily="34" charset="0"/>
            </a:rPr>
            <a:t>2023 №5/434 </a:t>
          </a:r>
          <a:r>
            <a:rPr lang="ru-RU" sz="1600" b="0" i="1" baseline="0">
              <a:solidFill>
                <a:schemeClr val="bg1"/>
              </a:solidFill>
              <a:latin typeface="Calibri" pitchFamily="34" charset="0"/>
              <a:cs typeface="Calibri" pitchFamily="34" charset="0"/>
            </a:rPr>
            <a:t>(в редакции от 21.12.2023 )</a:t>
          </a:r>
          <a:endParaRPr lang="ru-RU" sz="1600" b="0" i="1">
            <a:solidFill>
              <a:schemeClr val="bg1"/>
            </a:solidFill>
            <a:latin typeface="Calibri" pitchFamily="34" charset="0"/>
            <a:cs typeface="Calibri" pitchFamily="34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4;&#1072;&#1096;&#1073;&#1086;&#1088;&#1076;%20&#1073;&#1102;&#1076;&#1078;&#1077;&#1090;%202024-2026_&#1087;&#1086;%20&#1088;&#1077;&#1096;&#1077;&#1085;&#1080;&#1102;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шборд"/>
      <sheetName val="Обработка0"/>
      <sheetName val="Данные"/>
      <sheetName val="данные2"/>
      <sheetName val="обработка2"/>
      <sheetName val="обработка"/>
      <sheetName val="данные3"/>
      <sheetName val="обработка3"/>
    </sheetNames>
    <sheetDataSet>
      <sheetData sheetId="0" refreshError="1"/>
      <sheetData sheetId="1" refreshError="1"/>
      <sheetData sheetId="2">
        <row r="1">
          <cell r="A1" t="str">
            <v>Столбец1</v>
          </cell>
          <cell r="B1" t="str">
            <v>Социальная политика</v>
          </cell>
          <cell r="C1" t="str">
            <v>Образование</v>
          </cell>
          <cell r="D1" t="str">
            <v>Культура, кинематография</v>
          </cell>
          <cell r="E1" t="str">
            <v>Национальная экономика</v>
          </cell>
          <cell r="F1" t="str">
            <v>Общегосударственные вопросы</v>
          </cell>
          <cell r="G1" t="str">
            <v>Физическая культура и спорт</v>
          </cell>
          <cell r="H1" t="str">
            <v>Национальная безопасность и правоохранительная деятельность</v>
          </cell>
          <cell r="I1" t="str">
            <v>Национальная оборона</v>
          </cell>
          <cell r="J1" t="str">
            <v>Здравоохранение</v>
          </cell>
          <cell r="K1" t="str">
            <v>Жилищно-коммунальное хозяйство</v>
          </cell>
          <cell r="L1" t="str">
            <v>Охрана окружающей среды</v>
          </cell>
          <cell r="M1" t="str">
            <v>Обслуживание государственного (муниципального) долга</v>
          </cell>
          <cell r="N1" t="str">
            <v>Условно-утверждаемые расходы</v>
          </cell>
          <cell r="O1" t="str">
            <v>ИТОГО (расходы):</v>
          </cell>
          <cell r="P1" t="str">
            <v>Налоговые доходы</v>
          </cell>
          <cell r="Q1" t="str">
            <v>Неналоговые доходы</v>
          </cell>
          <cell r="R1" t="str">
            <v>Безвозмездные поступления</v>
          </cell>
          <cell r="S1" t="str">
            <v>ИТОГО (доходы):</v>
          </cell>
          <cell r="T1" t="str">
            <v>Дефицит бюджета:</v>
          </cell>
        </row>
        <row r="2">
          <cell r="A2" t="str">
            <v>2024 год</v>
          </cell>
          <cell r="B2">
            <v>11.1</v>
          </cell>
          <cell r="C2">
            <v>661.4</v>
          </cell>
          <cell r="D2">
            <v>103.6</v>
          </cell>
          <cell r="E2">
            <v>94.1</v>
          </cell>
          <cell r="F2">
            <v>145.69999999999999</v>
          </cell>
          <cell r="G2">
            <v>10.5</v>
          </cell>
          <cell r="H2">
            <v>2.5</v>
          </cell>
          <cell r="I2">
            <v>1.9</v>
          </cell>
          <cell r="J2">
            <v>0.1</v>
          </cell>
          <cell r="K2">
            <v>28.5</v>
          </cell>
          <cell r="L2">
            <v>14.1</v>
          </cell>
          <cell r="M2">
            <v>0.1</v>
          </cell>
          <cell r="N2">
            <v>0</v>
          </cell>
          <cell r="O2">
            <v>1073.5999999999999</v>
          </cell>
          <cell r="P2">
            <v>352.8</v>
          </cell>
          <cell r="Q2">
            <v>47</v>
          </cell>
          <cell r="R2">
            <v>673.8</v>
          </cell>
          <cell r="S2">
            <v>1073.5999999999999</v>
          </cell>
          <cell r="T2">
            <v>0</v>
          </cell>
        </row>
        <row r="3">
          <cell r="A3" t="str">
            <v>2025 год</v>
          </cell>
          <cell r="B3">
            <v>8.1999999999999993</v>
          </cell>
          <cell r="C3">
            <v>669.5</v>
          </cell>
          <cell r="D3">
            <v>74.099999999999994</v>
          </cell>
          <cell r="E3">
            <v>122.2</v>
          </cell>
          <cell r="F3">
            <v>134.1</v>
          </cell>
          <cell r="G3">
            <v>8.1999999999999993</v>
          </cell>
          <cell r="H3">
            <v>2.5</v>
          </cell>
          <cell r="I3">
            <v>1.9</v>
          </cell>
          <cell r="J3">
            <v>0.1</v>
          </cell>
          <cell r="K3">
            <v>7.1</v>
          </cell>
          <cell r="L3">
            <v>14.1</v>
          </cell>
          <cell r="M3">
            <v>0.1</v>
          </cell>
          <cell r="N3">
            <v>24.3</v>
          </cell>
          <cell r="O3">
            <v>1066.3999999999999</v>
          </cell>
          <cell r="P3">
            <v>364</v>
          </cell>
          <cell r="Q3">
            <v>47</v>
          </cell>
          <cell r="R3">
            <v>655.4</v>
          </cell>
          <cell r="S3">
            <v>1066.4000000000001</v>
          </cell>
          <cell r="T3">
            <v>0</v>
          </cell>
        </row>
        <row r="4">
          <cell r="A4" t="str">
            <v>2026 год</v>
          </cell>
          <cell r="B4">
            <v>4.7</v>
          </cell>
          <cell r="C4">
            <v>664.7</v>
          </cell>
          <cell r="D4">
            <v>74.099999999999994</v>
          </cell>
          <cell r="E4">
            <v>134.1</v>
          </cell>
          <cell r="F4">
            <v>133.4</v>
          </cell>
          <cell r="G4">
            <v>8.3000000000000007</v>
          </cell>
          <cell r="H4">
            <v>2.5</v>
          </cell>
          <cell r="I4">
            <v>2.1</v>
          </cell>
          <cell r="J4">
            <v>0.1</v>
          </cell>
          <cell r="K4">
            <v>7.1</v>
          </cell>
          <cell r="L4">
            <v>14.1</v>
          </cell>
          <cell r="M4">
            <v>0.1</v>
          </cell>
          <cell r="N4">
            <v>37.1</v>
          </cell>
          <cell r="O4">
            <v>1082.3999999999996</v>
          </cell>
          <cell r="P4">
            <v>387.9</v>
          </cell>
          <cell r="Q4">
            <v>47</v>
          </cell>
          <cell r="R4">
            <v>647.5</v>
          </cell>
          <cell r="S4">
            <v>1082.4000000000001</v>
          </cell>
          <cell r="T4">
            <v>0</v>
          </cell>
        </row>
        <row r="6">
          <cell r="B6" t="str">
            <v>Налоговое доходы</v>
          </cell>
          <cell r="C6" t="str">
            <v>Неналоговые доходы</v>
          </cell>
          <cell r="D6" t="str">
            <v>Безвозмездные поступления</v>
          </cell>
          <cell r="E6" t="str">
            <v>ИТОГО:</v>
          </cell>
        </row>
        <row r="7">
          <cell r="A7" t="str">
            <v>2024 год</v>
          </cell>
          <cell r="B7">
            <v>352.8</v>
          </cell>
          <cell r="C7">
            <v>47</v>
          </cell>
          <cell r="D7">
            <v>673.8</v>
          </cell>
          <cell r="E7">
            <v>1073.5999999999999</v>
          </cell>
        </row>
        <row r="8">
          <cell r="A8" t="str">
            <v>2025 год</v>
          </cell>
          <cell r="B8">
            <v>364</v>
          </cell>
          <cell r="C8">
            <v>47</v>
          </cell>
          <cell r="D8">
            <v>655.4</v>
          </cell>
          <cell r="E8">
            <v>1066.4000000000001</v>
          </cell>
        </row>
        <row r="9">
          <cell r="A9" t="str">
            <v>2026 год</v>
          </cell>
          <cell r="B9">
            <v>387.9</v>
          </cell>
          <cell r="C9">
            <v>47</v>
          </cell>
          <cell r="D9">
            <v>647.5</v>
          </cell>
          <cell r="E9">
            <v>1082.4000000000001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Яркая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62"/>
  <sheetViews>
    <sheetView showGridLines="0" tabSelected="1" zoomScaleNormal="100" workbookViewId="0">
      <selection activeCell="N6" sqref="N6"/>
    </sheetView>
  </sheetViews>
  <sheetFormatPr defaultColWidth="8.85546875" defaultRowHeight="15" x14ac:dyDescent="0.25"/>
  <cols>
    <col min="1" max="1" width="3.28515625" style="55" customWidth="1"/>
    <col min="2" max="2" width="47.28515625" style="55" customWidth="1"/>
    <col min="3" max="3" width="18.140625" style="55" customWidth="1"/>
    <col min="4" max="4" width="19.85546875" style="55" customWidth="1"/>
    <col min="5" max="5" width="18.5703125" style="55" customWidth="1"/>
    <col min="6" max="6" width="14.140625" style="55" customWidth="1"/>
    <col min="7" max="7" width="0.42578125" style="55" customWidth="1"/>
    <col min="8" max="8" width="48.140625" style="55" customWidth="1"/>
    <col min="9" max="9" width="16.85546875" style="55" customWidth="1"/>
    <col min="10" max="10" width="18.85546875" style="55" customWidth="1"/>
    <col min="11" max="11" width="28.42578125" style="55" customWidth="1"/>
    <col min="12" max="12" width="9.140625" style="55" hidden="1" customWidth="1"/>
    <col min="13" max="13" width="0.7109375" style="55" customWidth="1"/>
    <col min="14" max="14" width="16.7109375" style="55" customWidth="1"/>
    <col min="15" max="15" width="8.85546875" style="55"/>
    <col min="16" max="16" width="27.140625" style="55" customWidth="1"/>
    <col min="17" max="17" width="23.28515625" style="55" customWidth="1"/>
    <col min="18" max="16384" width="8.85546875" style="55"/>
  </cols>
  <sheetData>
    <row r="1" spans="3:15" ht="147" customHeight="1" x14ac:dyDescent="0.3">
      <c r="C1" s="52" t="s">
        <v>14</v>
      </c>
      <c r="D1" s="53">
        <f>Обработка0!$B$14</f>
        <v>1082.3999999999996</v>
      </c>
      <c r="E1" s="54" t="s">
        <v>19</v>
      </c>
      <c r="I1" s="52" t="s">
        <v>41</v>
      </c>
      <c r="J1" s="56">
        <f>Обработка0!$B$18</f>
        <v>1082.4000000000001</v>
      </c>
      <c r="K1" s="57" t="s">
        <v>19</v>
      </c>
    </row>
    <row r="2" spans="3:15" ht="33" customHeight="1" x14ac:dyDescent="0.3">
      <c r="C2" s="52"/>
      <c r="D2" s="58"/>
      <c r="E2" s="54"/>
      <c r="I2" s="52"/>
      <c r="J2" s="59"/>
      <c r="K2" s="57"/>
    </row>
    <row r="6" spans="3:15" x14ac:dyDescent="0.25">
      <c r="O6" s="55" t="s">
        <v>45</v>
      </c>
    </row>
    <row r="14" spans="3:15" ht="22.9" customHeight="1" x14ac:dyDescent="0.25"/>
    <row r="15" spans="3:15" ht="13.9" customHeight="1" x14ac:dyDescent="0.25"/>
    <row r="16" spans="3:15" ht="43.9" customHeight="1" x14ac:dyDescent="0.25"/>
    <row r="17" spans="2:13" ht="37.35" customHeight="1" x14ac:dyDescent="0.25"/>
    <row r="18" spans="2:13" ht="37.35" customHeight="1" x14ac:dyDescent="0.25"/>
    <row r="19" spans="2:13" ht="37.35" customHeight="1" x14ac:dyDescent="0.25"/>
    <row r="20" spans="2:13" ht="36.950000000000003" customHeight="1" x14ac:dyDescent="0.25"/>
    <row r="21" spans="2:13" ht="36.950000000000003" customHeight="1" x14ac:dyDescent="0.25"/>
    <row r="22" spans="2:13" ht="36.950000000000003" customHeight="1" x14ac:dyDescent="0.25"/>
    <row r="23" spans="2:13" ht="36.950000000000003" customHeight="1" x14ac:dyDescent="0.25"/>
    <row r="25" spans="2:13" ht="0.95" customHeight="1" x14ac:dyDescent="0.25"/>
    <row r="26" spans="2:13" ht="25.5" customHeight="1" x14ac:dyDescent="0.25">
      <c r="H26" s="60" t="s">
        <v>16</v>
      </c>
      <c r="I26" s="61"/>
      <c r="J26" s="62">
        <f>Обработка0!$B$19</f>
        <v>0</v>
      </c>
      <c r="K26" s="60" t="s">
        <v>19</v>
      </c>
    </row>
    <row r="27" spans="2:13" ht="1.35" customHeight="1" x14ac:dyDescent="0.25"/>
    <row r="28" spans="2:13" ht="18.75" customHeight="1" x14ac:dyDescent="0.25"/>
    <row r="30" spans="2:13" ht="71.25" customHeight="1" x14ac:dyDescent="0.35">
      <c r="B30" s="81" t="s">
        <v>63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</row>
    <row r="38" spans="2:17" ht="52.9" hidden="1" customHeight="1" x14ac:dyDescent="0.25"/>
    <row r="39" spans="2:17" ht="13.7" hidden="1" customHeight="1" x14ac:dyDescent="0.25"/>
    <row r="40" spans="2:17" ht="51.75" customHeight="1" x14ac:dyDescent="0.25"/>
    <row r="41" spans="2:17" ht="64.5" customHeight="1" x14ac:dyDescent="0.25"/>
    <row r="42" spans="2:17" ht="57.6" customHeight="1" x14ac:dyDescent="0.25"/>
    <row r="43" spans="2:17" ht="66" customHeight="1" x14ac:dyDescent="0.25"/>
    <row r="44" spans="2:17" ht="51.75" customHeight="1" x14ac:dyDescent="0.25"/>
    <row r="45" spans="2:17" ht="45" customHeight="1" x14ac:dyDescent="0.25"/>
    <row r="46" spans="2:17" ht="34.15" customHeight="1" x14ac:dyDescent="0.25">
      <c r="B46" s="63" t="s">
        <v>46</v>
      </c>
      <c r="D46" s="64">
        <f>обработка3!$B$17</f>
        <v>1039.4999999999998</v>
      </c>
      <c r="E46" s="64" t="s">
        <v>19</v>
      </c>
    </row>
    <row r="47" spans="2:17" ht="20.25" customHeight="1" x14ac:dyDescent="0.25">
      <c r="E47" s="65"/>
    </row>
    <row r="48" spans="2:17" ht="102.75" customHeight="1" x14ac:dyDescent="0.25">
      <c r="B48" s="66" t="str">
        <f>обработка3!$A$2</f>
        <v>Муниципальная программа "Развитие образования и воспитания"</v>
      </c>
      <c r="C48" s="67">
        <f>обработка3!$B$2</f>
        <v>662.2</v>
      </c>
      <c r="H48" s="66" t="s">
        <v>54</v>
      </c>
      <c r="I48" s="67">
        <f>обработка3!$B$9</f>
        <v>1</v>
      </c>
      <c r="M48" s="68"/>
      <c r="N48" s="69"/>
      <c r="P48" s="68"/>
      <c r="Q48" s="70"/>
    </row>
    <row r="49" spans="2:18" ht="17.45" customHeight="1" x14ac:dyDescent="0.25">
      <c r="B49" s="71"/>
      <c r="C49" s="72"/>
      <c r="H49" s="71"/>
      <c r="I49" s="72"/>
      <c r="M49" s="68"/>
      <c r="N49" s="73"/>
      <c r="P49" s="73"/>
      <c r="Q49" s="73"/>
    </row>
    <row r="50" spans="2:18" ht="88.5" customHeight="1" x14ac:dyDescent="0.25">
      <c r="B50" s="66" t="s">
        <v>48</v>
      </c>
      <c r="C50" s="67">
        <f>обработка3!$B$3</f>
        <v>10.7</v>
      </c>
      <c r="D50" s="74"/>
      <c r="H50" s="66" t="s">
        <v>55</v>
      </c>
      <c r="I50" s="67">
        <f>обработка3!$B10</f>
        <v>103.2</v>
      </c>
      <c r="J50" s="74"/>
      <c r="M50" s="68"/>
      <c r="N50" s="69"/>
      <c r="O50" s="74"/>
      <c r="P50" s="68"/>
      <c r="Q50" s="69"/>
      <c r="R50" s="74"/>
    </row>
    <row r="51" spans="2:18" ht="15.4" customHeight="1" x14ac:dyDescent="0.25">
      <c r="B51" s="71"/>
      <c r="C51" s="72"/>
      <c r="H51" s="71"/>
      <c r="I51" s="72"/>
      <c r="M51" s="68"/>
      <c r="N51" s="73"/>
      <c r="P51" s="73"/>
      <c r="Q51" s="73"/>
    </row>
    <row r="52" spans="2:18" ht="78.75" customHeight="1" x14ac:dyDescent="0.25">
      <c r="B52" s="66" t="s">
        <v>49</v>
      </c>
      <c r="C52" s="67">
        <f>обработка3!$B$4</f>
        <v>103.6</v>
      </c>
      <c r="H52" s="66" t="s">
        <v>56</v>
      </c>
      <c r="I52" s="67">
        <f>обработка3!$B11</f>
        <v>6.3</v>
      </c>
      <c r="M52" s="68"/>
      <c r="N52" s="70"/>
      <c r="P52" s="68"/>
      <c r="Q52" s="69"/>
    </row>
    <row r="53" spans="2:18" ht="20.25" customHeight="1" x14ac:dyDescent="0.25">
      <c r="B53" s="71"/>
      <c r="C53" s="72"/>
      <c r="H53" s="71"/>
      <c r="I53" s="72"/>
      <c r="M53" s="68"/>
      <c r="N53" s="73"/>
      <c r="P53" s="73"/>
      <c r="Q53" s="73"/>
    </row>
    <row r="54" spans="2:18" ht="94.7" customHeight="1" x14ac:dyDescent="0.25">
      <c r="B54" s="66" t="s">
        <v>50</v>
      </c>
      <c r="C54" s="67">
        <f>обработка3!$B$5</f>
        <v>8.1</v>
      </c>
      <c r="H54" s="66" t="s">
        <v>57</v>
      </c>
      <c r="I54" s="67">
        <f>обработка3!$B12</f>
        <v>0.1</v>
      </c>
      <c r="M54" s="68"/>
      <c r="N54" s="69"/>
      <c r="P54" s="68"/>
      <c r="Q54" s="69"/>
    </row>
    <row r="55" spans="2:18" x14ac:dyDescent="0.25">
      <c r="B55" s="66"/>
      <c r="C55" s="67"/>
      <c r="H55" s="71"/>
      <c r="I55" s="72"/>
      <c r="M55" s="68"/>
      <c r="N55" s="73"/>
    </row>
    <row r="56" spans="2:18" ht="90" customHeight="1" x14ac:dyDescent="0.25">
      <c r="B56" s="66" t="s">
        <v>62</v>
      </c>
      <c r="C56" s="67">
        <f>обработка3!$B$6</f>
        <v>0.4</v>
      </c>
      <c r="H56" s="66" t="s">
        <v>58</v>
      </c>
      <c r="I56" s="67">
        <f>обработка3!$B13</f>
        <v>4.0999999999999996</v>
      </c>
      <c r="M56" s="68"/>
      <c r="N56" s="69"/>
    </row>
    <row r="57" spans="2:18" x14ac:dyDescent="0.25">
      <c r="B57" s="71"/>
      <c r="C57" s="72"/>
      <c r="D57" s="74"/>
      <c r="H57" s="75"/>
      <c r="I57" s="76"/>
      <c r="M57" s="68"/>
      <c r="N57" s="73"/>
    </row>
    <row r="58" spans="2:18" ht="93.75" customHeight="1" x14ac:dyDescent="0.25">
      <c r="B58" s="66" t="s">
        <v>61</v>
      </c>
      <c r="C58" s="67">
        <f>обработка3!$B$7</f>
        <v>4.9000000000000004</v>
      </c>
      <c r="H58" s="66" t="s">
        <v>59</v>
      </c>
      <c r="I58" s="67">
        <f>обработка3!$B14</f>
        <v>0.1</v>
      </c>
      <c r="M58" s="68"/>
      <c r="N58" s="69"/>
    </row>
    <row r="59" spans="2:18" x14ac:dyDescent="0.25">
      <c r="B59" s="71"/>
      <c r="C59" s="72"/>
      <c r="H59" s="71"/>
      <c r="I59" s="72"/>
      <c r="M59" s="68"/>
    </row>
    <row r="60" spans="2:18" ht="80.25" customHeight="1" x14ac:dyDescent="0.25">
      <c r="B60" s="66" t="s">
        <v>53</v>
      </c>
      <c r="C60" s="67">
        <f>обработка3!$B$8</f>
        <v>129.80000000000001</v>
      </c>
      <c r="H60" s="66" t="s">
        <v>60</v>
      </c>
      <c r="I60" s="67">
        <f>обработка3!$B15</f>
        <v>5</v>
      </c>
      <c r="M60" s="68"/>
    </row>
    <row r="61" spans="2:18" x14ac:dyDescent="0.25">
      <c r="B61" s="73"/>
      <c r="C61" s="73"/>
      <c r="I61" s="77"/>
      <c r="M61" s="68"/>
    </row>
    <row r="62" spans="2:18" ht="90" customHeight="1" x14ac:dyDescent="0.25">
      <c r="B62" s="68"/>
      <c r="C62" s="69"/>
      <c r="M62" s="68"/>
    </row>
  </sheetData>
  <mergeCells count="1">
    <mergeCell ref="B30:M30"/>
  </mergeCell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Drop Down 1">
              <controlPr defaultSize="0" autoLine="0" autoPict="0">
                <anchor moveWithCells="1">
                  <from>
                    <xdr:col>5</xdr:col>
                    <xdr:colOff>438150</xdr:colOff>
                    <xdr:row>0</xdr:row>
                    <xdr:rowOff>1543050</xdr:rowOff>
                  </from>
                  <to>
                    <xdr:col>7</xdr:col>
                    <xdr:colOff>933450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1</xdr:col>
                    <xdr:colOff>904875</xdr:colOff>
                    <xdr:row>33</xdr:row>
                    <xdr:rowOff>142875</xdr:rowOff>
                  </from>
                  <to>
                    <xdr:col>3</xdr:col>
                    <xdr:colOff>123825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Drop Down 5">
              <controlPr defaultSize="0" autoLine="0" autoPict="0">
                <anchor moveWithCells="1">
                  <from>
                    <xdr:col>7</xdr:col>
                    <xdr:colOff>1971675</xdr:colOff>
                    <xdr:row>33</xdr:row>
                    <xdr:rowOff>171450</xdr:rowOff>
                  </from>
                  <to>
                    <xdr:col>9</xdr:col>
                    <xdr:colOff>1047750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8" name="Drop Down 8">
              <controlPr defaultSize="0" autoLine="0" autoPict="0">
                <anchor moveWithCells="1">
                  <from>
                    <xdr:col>5</xdr:col>
                    <xdr:colOff>171450</xdr:colOff>
                    <xdr:row>45</xdr:row>
                    <xdr:rowOff>19050</xdr:rowOff>
                  </from>
                  <to>
                    <xdr:col>7</xdr:col>
                    <xdr:colOff>1219200</xdr:colOff>
                    <xdr:row>45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zoomScale="80" zoomScaleNormal="80" workbookViewId="0">
      <selection activeCell="F42" sqref="F42"/>
    </sheetView>
  </sheetViews>
  <sheetFormatPr defaultColWidth="8.7109375" defaultRowHeight="12.75" x14ac:dyDescent="0.2"/>
  <cols>
    <col min="1" max="1" width="61.140625" style="10" customWidth="1"/>
    <col min="2" max="2" width="25.140625" style="25" customWidth="1"/>
    <col min="3" max="16384" width="8.7109375" style="10"/>
  </cols>
  <sheetData>
    <row r="1" spans="1:5" x14ac:dyDescent="0.2">
      <c r="A1" s="10">
        <v>3</v>
      </c>
      <c r="B1" s="25" t="str">
        <f>INDEX(Данные!A2:A13, A1)</f>
        <v>2026 год</v>
      </c>
    </row>
    <row r="2" spans="1:5" ht="18" customHeight="1" x14ac:dyDescent="0.2">
      <c r="A2" s="17" t="s">
        <v>0</v>
      </c>
      <c r="B2" s="31">
        <f>VLOOKUP(B$1,[1]Данные!$A:$S,MATCH(A2,[1]Данные!$A$1:$S$1,0),0)</f>
        <v>4.7</v>
      </c>
      <c r="E2" s="37"/>
    </row>
    <row r="3" spans="1:5" ht="18" customHeight="1" x14ac:dyDescent="0.2">
      <c r="A3" s="17" t="s">
        <v>1</v>
      </c>
      <c r="B3" s="31">
        <f>VLOOKUP(B$1,[1]Данные!$A:$S,MATCH(A3,[1]Данные!$A$1:$S$1,0),0)</f>
        <v>664.7</v>
      </c>
      <c r="E3" s="37"/>
    </row>
    <row r="4" spans="1:5" ht="18" customHeight="1" x14ac:dyDescent="0.2">
      <c r="A4" s="17" t="s">
        <v>22</v>
      </c>
      <c r="B4" s="31">
        <f>VLOOKUP(B$1,[1]Данные!$A:$S,MATCH(A4,[1]Данные!$A$1:$S$1,0),0)</f>
        <v>74.099999999999994</v>
      </c>
      <c r="E4" s="37"/>
    </row>
    <row r="5" spans="1:5" ht="18" customHeight="1" x14ac:dyDescent="0.2">
      <c r="A5" s="17" t="s">
        <v>2</v>
      </c>
      <c r="B5" s="31">
        <f>VLOOKUP(B$1,[1]Данные!$A:$S,MATCH(A5,[1]Данные!$A$1:$S$1,0),0)</f>
        <v>134.1</v>
      </c>
      <c r="E5" s="37"/>
    </row>
    <row r="6" spans="1:5" ht="18" customHeight="1" x14ac:dyDescent="0.2">
      <c r="A6" s="17" t="s">
        <v>3</v>
      </c>
      <c r="B6" s="31">
        <f>VLOOKUP(B$1,[1]Данные!$A:$S,MATCH(A6,[1]Данные!$A$1:$S$1,0),0)</f>
        <v>133.4</v>
      </c>
      <c r="E6" s="37"/>
    </row>
    <row r="7" spans="1:5" ht="18" customHeight="1" x14ac:dyDescent="0.2">
      <c r="A7" s="17" t="s">
        <v>23</v>
      </c>
      <c r="B7" s="31">
        <f>VLOOKUP(B$1,[1]Данные!$A:$S,MATCH(A7,[1]Данные!$A$1:$S$1,0),0)</f>
        <v>8.3000000000000007</v>
      </c>
      <c r="E7" s="37"/>
    </row>
    <row r="8" spans="1:5" ht="18" customHeight="1" x14ac:dyDescent="0.2">
      <c r="A8" s="17" t="s">
        <v>21</v>
      </c>
      <c r="B8" s="31">
        <f>VLOOKUP(B$1,[1]Данные!$A:$S,MATCH(A8,[1]Данные!$A$1:$S$1,0),0)</f>
        <v>2.5</v>
      </c>
      <c r="E8" s="37"/>
    </row>
    <row r="9" spans="1:5" ht="18" customHeight="1" x14ac:dyDescent="0.2">
      <c r="A9" s="17" t="s">
        <v>20</v>
      </c>
      <c r="B9" s="31">
        <f>VLOOKUP(B$1,[1]Данные!$A:$S,MATCH(A9,[1]Данные!$A$1:$S$1,0),0)</f>
        <v>2.1</v>
      </c>
      <c r="E9" s="37"/>
    </row>
    <row r="10" spans="1:5" ht="18" customHeight="1" x14ac:dyDescent="0.2">
      <c r="A10" s="17" t="s">
        <v>4</v>
      </c>
      <c r="B10" s="31">
        <f>VLOOKUP(B$1,[1]Данные!$A:$S,MATCH(A10,[1]Данные!$A$1:$S$1,0),0)</f>
        <v>7.1</v>
      </c>
      <c r="E10" s="37"/>
    </row>
    <row r="11" spans="1:5" ht="18" customHeight="1" x14ac:dyDescent="0.2">
      <c r="A11" s="17" t="s">
        <v>5</v>
      </c>
      <c r="B11" s="31">
        <f>VLOOKUP(B$1,[1]Данные!$A:$S,MATCH(A11,[1]Данные!$A$1:$S$1,0),0)</f>
        <v>14.1</v>
      </c>
      <c r="E11" s="37"/>
    </row>
    <row r="12" spans="1:5" ht="18" customHeight="1" x14ac:dyDescent="0.2">
      <c r="A12" s="17" t="s">
        <v>25</v>
      </c>
      <c r="B12" s="31">
        <f>VLOOKUP(B$1,[1]Данные!$A:$S,MATCH(A12,[1]Данные!$A$1:$S$1,0),0)</f>
        <v>0.1</v>
      </c>
      <c r="E12" s="37"/>
    </row>
    <row r="13" spans="1:5" ht="18" customHeight="1" x14ac:dyDescent="0.2">
      <c r="A13" s="17" t="s">
        <v>42</v>
      </c>
      <c r="B13" s="31">
        <f>VLOOKUP(B$1,[1]Данные!$A:$S,MATCH(A13,[1]Данные!$A$1:$S$1,0),0)</f>
        <v>37.1</v>
      </c>
      <c r="E13" s="37"/>
    </row>
    <row r="14" spans="1:5" s="18" customFormat="1" ht="18" customHeight="1" x14ac:dyDescent="0.2">
      <c r="A14" s="18" t="s">
        <v>12</v>
      </c>
      <c r="B14" s="32">
        <f>VLOOKUP(B$1,[1]Данные!$A:$S,MATCH(A14,[1]Данные!$A$1:$S$1,0),0)</f>
        <v>1082.3999999999996</v>
      </c>
      <c r="E14" s="38"/>
    </row>
    <row r="15" spans="1:5" ht="18" customHeight="1" x14ac:dyDescent="0.2">
      <c r="A15" s="10" t="s">
        <v>11</v>
      </c>
      <c r="B15" s="31">
        <f>VLOOKUP(B$1,[1]Данные!$A:$S,MATCH(A15,[1]Данные!$A$1:$S$1,0),0)</f>
        <v>387.9</v>
      </c>
      <c r="E15" s="37"/>
    </row>
    <row r="16" spans="1:5" ht="18" customHeight="1" x14ac:dyDescent="0.2">
      <c r="A16" s="10" t="s">
        <v>9</v>
      </c>
      <c r="B16" s="31">
        <f>VLOOKUP(B$1,[1]Данные!$A:$S,MATCH(A16,[1]Данные!$A$1:$S$1,0),0)</f>
        <v>47</v>
      </c>
      <c r="E16" s="37"/>
    </row>
    <row r="17" spans="1:5" ht="18" customHeight="1" x14ac:dyDescent="0.2">
      <c r="A17" s="10" t="s">
        <v>10</v>
      </c>
      <c r="B17" s="31">
        <f>VLOOKUP(B$1,[1]Данные!$A:$S,MATCH(A17,[1]Данные!$A$1:$S$1,0),0)</f>
        <v>647.5</v>
      </c>
      <c r="E17" s="37"/>
    </row>
    <row r="18" spans="1:5" s="18" customFormat="1" ht="18" customHeight="1" x14ac:dyDescent="0.2">
      <c r="A18" s="18" t="s">
        <v>13</v>
      </c>
      <c r="B18" s="32">
        <f>VLOOKUP(B$1,[1]Данные!$A:$T,MATCH(A18,[1]Данные!$A$1:$S$1,0),0)</f>
        <v>1082.4000000000001</v>
      </c>
      <c r="E18" s="39"/>
    </row>
    <row r="19" spans="1:5" s="18" customFormat="1" ht="18" customHeight="1" x14ac:dyDescent="0.2">
      <c r="A19" s="18" t="s">
        <v>15</v>
      </c>
      <c r="B19" s="32">
        <f>VLOOKUP(B$1,Данные!$A:$T,MATCH(A19,Данные!$A$1:$T$1,0),0)</f>
        <v>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"/>
  <sheetViews>
    <sheetView topLeftCell="A4" zoomScale="70" zoomScaleNormal="70" workbookViewId="0">
      <selection activeCell="C62" sqref="C62:C68"/>
    </sheetView>
  </sheetViews>
  <sheetFormatPr defaultColWidth="8.7109375" defaultRowHeight="12.75" x14ac:dyDescent="0.2"/>
  <cols>
    <col min="1" max="1" width="11.140625" style="15" customWidth="1"/>
    <col min="2" max="2" width="15.140625" style="15" customWidth="1"/>
    <col min="3" max="3" width="13.85546875" style="15" customWidth="1"/>
    <col min="4" max="4" width="22.140625" style="15" customWidth="1"/>
    <col min="5" max="5" width="13.42578125" style="15" customWidth="1"/>
    <col min="6" max="7" width="15.140625" style="15" customWidth="1"/>
    <col min="8" max="8" width="18.42578125" style="15" customWidth="1"/>
    <col min="9" max="12" width="12.85546875" style="15" customWidth="1"/>
    <col min="13" max="14" width="16.140625" style="15" customWidth="1"/>
    <col min="15" max="15" width="15.140625" style="21" customWidth="1"/>
    <col min="16" max="17" width="12.140625" style="15" customWidth="1"/>
    <col min="18" max="18" width="14.7109375" style="15" customWidth="1"/>
    <col min="19" max="19" width="13.28515625" style="21" customWidth="1"/>
    <col min="20" max="20" width="13.42578125" style="21" customWidth="1"/>
    <col min="21" max="16384" width="8.7109375" style="15"/>
  </cols>
  <sheetData>
    <row r="1" spans="1:20" ht="66.2" customHeight="1" x14ac:dyDescent="0.2">
      <c r="A1" s="20" t="s">
        <v>7</v>
      </c>
      <c r="B1" s="22" t="s">
        <v>0</v>
      </c>
      <c r="C1" s="22" t="s">
        <v>1</v>
      </c>
      <c r="D1" s="22" t="s">
        <v>22</v>
      </c>
      <c r="E1" s="22" t="s">
        <v>2</v>
      </c>
      <c r="F1" s="22" t="s">
        <v>3</v>
      </c>
      <c r="G1" s="22" t="s">
        <v>23</v>
      </c>
      <c r="H1" s="22" t="s">
        <v>21</v>
      </c>
      <c r="I1" s="22" t="s">
        <v>20</v>
      </c>
      <c r="J1" s="22" t="s">
        <v>24</v>
      </c>
      <c r="K1" s="22" t="s">
        <v>4</v>
      </c>
      <c r="L1" s="22" t="s">
        <v>5</v>
      </c>
      <c r="M1" s="22" t="s">
        <v>25</v>
      </c>
      <c r="N1" s="34" t="s">
        <v>42</v>
      </c>
      <c r="O1" s="23" t="s">
        <v>12</v>
      </c>
      <c r="P1" s="24" t="s">
        <v>11</v>
      </c>
      <c r="Q1" s="24" t="s">
        <v>9</v>
      </c>
      <c r="R1" s="24" t="s">
        <v>10</v>
      </c>
      <c r="S1" s="23" t="s">
        <v>13</v>
      </c>
      <c r="T1" s="35" t="s">
        <v>15</v>
      </c>
    </row>
    <row r="2" spans="1:20" ht="16.5" customHeight="1" x14ac:dyDescent="0.2">
      <c r="A2" s="15" t="s">
        <v>17</v>
      </c>
      <c r="B2" s="33">
        <v>11.1</v>
      </c>
      <c r="C2" s="33">
        <v>661.4</v>
      </c>
      <c r="D2" s="33">
        <v>103.6</v>
      </c>
      <c r="E2" s="33">
        <v>94.1</v>
      </c>
      <c r="F2" s="33">
        <v>145.69999999999999</v>
      </c>
      <c r="G2" s="33">
        <v>10.5</v>
      </c>
      <c r="H2" s="33">
        <v>2.5</v>
      </c>
      <c r="I2" s="33">
        <v>1.9</v>
      </c>
      <c r="J2" s="33">
        <v>0.1</v>
      </c>
      <c r="K2" s="33">
        <v>28.5</v>
      </c>
      <c r="L2" s="33">
        <v>14.1</v>
      </c>
      <c r="M2" s="33">
        <v>0.1</v>
      </c>
      <c r="N2" s="33">
        <v>0</v>
      </c>
      <c r="O2" s="30">
        <f>SUM(B2:N2)</f>
        <v>1073.5999999999999</v>
      </c>
      <c r="P2" s="28">
        <v>352.8</v>
      </c>
      <c r="Q2" s="28">
        <v>47</v>
      </c>
      <c r="R2" s="28">
        <v>673.8</v>
      </c>
      <c r="S2" s="29">
        <f>SUM(P2:R2)</f>
        <v>1073.5999999999999</v>
      </c>
      <c r="T2" s="30">
        <v>0</v>
      </c>
    </row>
    <row r="3" spans="1:20" ht="16.5" customHeight="1" x14ac:dyDescent="0.2">
      <c r="A3" s="15" t="s">
        <v>18</v>
      </c>
      <c r="B3" s="33">
        <v>8.1999999999999993</v>
      </c>
      <c r="C3" s="33">
        <v>669.5</v>
      </c>
      <c r="D3" s="33">
        <v>74.099999999999994</v>
      </c>
      <c r="E3" s="33">
        <v>122.2</v>
      </c>
      <c r="F3" s="33">
        <v>134.1</v>
      </c>
      <c r="G3" s="33">
        <v>8.1999999999999993</v>
      </c>
      <c r="H3" s="33">
        <v>2.5</v>
      </c>
      <c r="I3" s="33">
        <v>1.9</v>
      </c>
      <c r="J3" s="33">
        <v>0.1</v>
      </c>
      <c r="K3" s="33">
        <v>7.1</v>
      </c>
      <c r="L3" s="33">
        <v>14.1</v>
      </c>
      <c r="M3" s="33">
        <v>0.1</v>
      </c>
      <c r="N3" s="33">
        <v>24.3</v>
      </c>
      <c r="O3" s="30">
        <f>SUM(B3:N3)</f>
        <v>1066.3999999999999</v>
      </c>
      <c r="P3" s="28">
        <v>364</v>
      </c>
      <c r="Q3" s="28">
        <v>47</v>
      </c>
      <c r="R3" s="28">
        <v>655.4</v>
      </c>
      <c r="S3" s="29">
        <f>SUM(P3:R3)</f>
        <v>1066.4000000000001</v>
      </c>
      <c r="T3" s="30">
        <v>0</v>
      </c>
    </row>
    <row r="4" spans="1:20" ht="16.5" customHeight="1" x14ac:dyDescent="0.2">
      <c r="A4" s="15" t="s">
        <v>44</v>
      </c>
      <c r="B4" s="33">
        <v>4.7</v>
      </c>
      <c r="C4" s="33">
        <v>664.7</v>
      </c>
      <c r="D4" s="33">
        <v>74.099999999999994</v>
      </c>
      <c r="E4" s="33">
        <v>134.1</v>
      </c>
      <c r="F4" s="33">
        <v>133.4</v>
      </c>
      <c r="G4" s="33">
        <v>8.3000000000000007</v>
      </c>
      <c r="H4" s="33">
        <v>2.5</v>
      </c>
      <c r="I4" s="33">
        <v>2.1</v>
      </c>
      <c r="J4" s="33">
        <v>0.1</v>
      </c>
      <c r="K4" s="33">
        <v>7.1</v>
      </c>
      <c r="L4" s="28">
        <v>14.1</v>
      </c>
      <c r="M4" s="28">
        <v>0.1</v>
      </c>
      <c r="N4" s="28">
        <v>37.1</v>
      </c>
      <c r="O4" s="30">
        <f>SUM(B4:N4)</f>
        <v>1082.3999999999996</v>
      </c>
      <c r="P4" s="28">
        <v>387.9</v>
      </c>
      <c r="Q4" s="28">
        <v>47</v>
      </c>
      <c r="R4" s="28">
        <v>647.5</v>
      </c>
      <c r="S4" s="29">
        <f>SUM(P4:R4)</f>
        <v>1082.4000000000001</v>
      </c>
      <c r="T4" s="30">
        <v>0</v>
      </c>
    </row>
    <row r="5" spans="1:20" x14ac:dyDescent="0.2">
      <c r="B5" s="40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2"/>
      <c r="T5" s="27"/>
    </row>
    <row r="6" spans="1:20" s="21" customFormat="1" ht="39.6" customHeight="1" x14ac:dyDescent="0.2">
      <c r="B6" s="26" t="s">
        <v>8</v>
      </c>
      <c r="C6" s="26" t="s">
        <v>9</v>
      </c>
      <c r="D6" s="26" t="s">
        <v>10</v>
      </c>
      <c r="E6" s="21" t="s">
        <v>6</v>
      </c>
    </row>
    <row r="7" spans="1:20" ht="16.5" customHeight="1" x14ac:dyDescent="0.2">
      <c r="A7" s="15" t="s">
        <v>17</v>
      </c>
      <c r="B7" s="28">
        <v>352.8</v>
      </c>
      <c r="C7" s="28">
        <v>47</v>
      </c>
      <c r="D7" s="28">
        <v>673.8</v>
      </c>
      <c r="E7" s="30">
        <f>SUM(B7:D7)</f>
        <v>1073.5999999999999</v>
      </c>
    </row>
    <row r="8" spans="1:20" ht="16.5" customHeight="1" x14ac:dyDescent="0.2">
      <c r="A8" s="15" t="s">
        <v>18</v>
      </c>
      <c r="B8" s="28">
        <v>364</v>
      </c>
      <c r="C8" s="28">
        <v>47</v>
      </c>
      <c r="D8" s="28">
        <v>655.4</v>
      </c>
      <c r="E8" s="30">
        <f>SUM(B8:D8)</f>
        <v>1066.4000000000001</v>
      </c>
    </row>
    <row r="9" spans="1:20" ht="16.5" customHeight="1" x14ac:dyDescent="0.2">
      <c r="A9" s="15" t="s">
        <v>44</v>
      </c>
      <c r="B9" s="28">
        <v>387.9</v>
      </c>
      <c r="C9" s="28">
        <v>47</v>
      </c>
      <c r="D9" s="28">
        <v>647.5</v>
      </c>
      <c r="E9" s="30">
        <f>SUM(B9:D9)</f>
        <v>1082.4000000000001</v>
      </c>
    </row>
    <row r="10" spans="1:20" x14ac:dyDescent="0.2">
      <c r="E10" s="21"/>
    </row>
    <row r="11" spans="1:20" x14ac:dyDescent="0.2">
      <c r="E11" s="21"/>
    </row>
    <row r="12" spans="1:20" x14ac:dyDescent="0.2">
      <c r="B12" s="13"/>
      <c r="C12" s="13"/>
      <c r="D12" s="13"/>
    </row>
    <row r="13" spans="1:20" x14ac:dyDescent="0.2">
      <c r="D13" s="13"/>
    </row>
    <row r="14" spans="1:20" x14ac:dyDescent="0.2">
      <c r="A14" s="21"/>
      <c r="B14" s="13"/>
      <c r="C14" s="13"/>
      <c r="D14" s="13"/>
    </row>
  </sheetData>
  <pageMargins left="0.7" right="0.7" top="0.75" bottom="0.75" header="0.3" footer="0.3"/>
  <pageSetup paperSize="9" scale="45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9"/>
  <sheetViews>
    <sheetView zoomScale="70" zoomScaleNormal="70" workbookViewId="0">
      <selection activeCell="D42" sqref="D42"/>
    </sheetView>
  </sheetViews>
  <sheetFormatPr defaultColWidth="8.7109375" defaultRowHeight="12.75" x14ac:dyDescent="0.2"/>
  <cols>
    <col min="1" max="1" width="69.42578125" style="10" customWidth="1"/>
    <col min="2" max="2" width="16.85546875" style="15" customWidth="1"/>
    <col min="3" max="3" width="22" style="15" customWidth="1"/>
    <col min="4" max="4" width="21.7109375" style="15" customWidth="1"/>
    <col min="5" max="16384" width="8.7109375" style="10"/>
  </cols>
  <sheetData>
    <row r="1" spans="1:4" x14ac:dyDescent="0.2">
      <c r="A1" s="8" t="s">
        <v>7</v>
      </c>
      <c r="B1" s="11" t="s">
        <v>17</v>
      </c>
      <c r="C1" s="11" t="s">
        <v>18</v>
      </c>
      <c r="D1" s="11" t="s">
        <v>44</v>
      </c>
    </row>
    <row r="2" spans="1:4" ht="16.5" customHeight="1" x14ac:dyDescent="0.2">
      <c r="A2" s="9" t="s">
        <v>26</v>
      </c>
      <c r="B2" s="33">
        <v>11.1</v>
      </c>
      <c r="C2" s="33">
        <v>8.1999999999999993</v>
      </c>
      <c r="D2" s="33">
        <v>4.7</v>
      </c>
    </row>
    <row r="3" spans="1:4" ht="16.5" customHeight="1" x14ac:dyDescent="0.2">
      <c r="A3" s="9" t="s">
        <v>27</v>
      </c>
      <c r="B3" s="33">
        <v>661.4</v>
      </c>
      <c r="C3" s="33">
        <v>669.5</v>
      </c>
      <c r="D3" s="33">
        <v>664.7</v>
      </c>
    </row>
    <row r="4" spans="1:4" ht="16.5" customHeight="1" x14ac:dyDescent="0.2">
      <c r="A4" s="9" t="s">
        <v>28</v>
      </c>
      <c r="B4" s="33">
        <v>103.6</v>
      </c>
      <c r="C4" s="33">
        <v>74.099999999999994</v>
      </c>
      <c r="D4" s="33">
        <v>74.099999999999994</v>
      </c>
    </row>
    <row r="5" spans="1:4" ht="16.5" customHeight="1" x14ac:dyDescent="0.2">
      <c r="A5" s="9" t="s">
        <v>29</v>
      </c>
      <c r="B5" s="33">
        <v>94.1</v>
      </c>
      <c r="C5" s="33">
        <v>122.2</v>
      </c>
      <c r="D5" s="33">
        <v>134.1</v>
      </c>
    </row>
    <row r="6" spans="1:4" ht="16.5" customHeight="1" x14ac:dyDescent="0.2">
      <c r="A6" s="9" t="s">
        <v>30</v>
      </c>
      <c r="B6" s="33">
        <v>145.69999999999999</v>
      </c>
      <c r="C6" s="33">
        <v>134.1</v>
      </c>
      <c r="D6" s="33">
        <v>133.4</v>
      </c>
    </row>
    <row r="7" spans="1:4" ht="16.5" customHeight="1" x14ac:dyDescent="0.2">
      <c r="A7" s="9" t="s">
        <v>31</v>
      </c>
      <c r="B7" s="33">
        <v>10.5</v>
      </c>
      <c r="C7" s="33">
        <v>8.1999999999999993</v>
      </c>
      <c r="D7" s="33">
        <v>8.3000000000000007</v>
      </c>
    </row>
    <row r="8" spans="1:4" ht="16.5" customHeight="1" x14ac:dyDescent="0.2">
      <c r="A8" s="9" t="s">
        <v>32</v>
      </c>
      <c r="B8" s="33">
        <v>2.5</v>
      </c>
      <c r="C8" s="33">
        <v>2.5</v>
      </c>
      <c r="D8" s="33">
        <v>2.5</v>
      </c>
    </row>
    <row r="9" spans="1:4" ht="16.5" customHeight="1" x14ac:dyDescent="0.2">
      <c r="A9" s="9" t="s">
        <v>33</v>
      </c>
      <c r="B9" s="33">
        <v>1.9</v>
      </c>
      <c r="C9" s="33">
        <v>1.9</v>
      </c>
      <c r="D9" s="33">
        <v>2.1</v>
      </c>
    </row>
    <row r="10" spans="1:4" ht="16.5" customHeight="1" x14ac:dyDescent="0.2">
      <c r="A10" s="9" t="s">
        <v>34</v>
      </c>
      <c r="B10" s="33">
        <v>0.1</v>
      </c>
      <c r="C10" s="33">
        <v>0.1</v>
      </c>
      <c r="D10" s="33">
        <v>0.1</v>
      </c>
    </row>
    <row r="11" spans="1:4" ht="16.5" customHeight="1" x14ac:dyDescent="0.2">
      <c r="A11" s="9" t="s">
        <v>35</v>
      </c>
      <c r="B11" s="33">
        <v>28.5</v>
      </c>
      <c r="C11" s="33">
        <v>7.1</v>
      </c>
      <c r="D11" s="33">
        <v>7.1</v>
      </c>
    </row>
    <row r="12" spans="1:4" ht="16.5" customHeight="1" x14ac:dyDescent="0.2">
      <c r="A12" s="9" t="s">
        <v>36</v>
      </c>
      <c r="B12" s="33">
        <v>14.1</v>
      </c>
      <c r="C12" s="33">
        <v>14.1</v>
      </c>
      <c r="D12" s="28">
        <v>14.1</v>
      </c>
    </row>
    <row r="13" spans="1:4" ht="16.5" customHeight="1" x14ac:dyDescent="0.2">
      <c r="A13" s="9" t="s">
        <v>37</v>
      </c>
      <c r="B13" s="33">
        <v>0.1</v>
      </c>
      <c r="C13" s="33">
        <v>0.1</v>
      </c>
      <c r="D13" s="28">
        <v>0.1</v>
      </c>
    </row>
    <row r="14" spans="1:4" ht="16.5" customHeight="1" x14ac:dyDescent="0.2">
      <c r="A14" s="17" t="s">
        <v>43</v>
      </c>
      <c r="B14" s="33">
        <v>0</v>
      </c>
      <c r="C14" s="33">
        <v>24.3</v>
      </c>
      <c r="D14" s="28">
        <v>37.1</v>
      </c>
    </row>
    <row r="15" spans="1:4" s="18" customFormat="1" ht="16.5" customHeight="1" x14ac:dyDescent="0.2">
      <c r="A15" s="8" t="s">
        <v>12</v>
      </c>
      <c r="B15" s="30">
        <f>SUM(B2:B14)</f>
        <v>1073.5999999999999</v>
      </c>
      <c r="C15" s="30">
        <f>SUM(C2:C14)</f>
        <v>1066.3999999999999</v>
      </c>
      <c r="D15" s="30">
        <f>SUM(D2:D14)</f>
        <v>1082.3999999999996</v>
      </c>
    </row>
    <row r="16" spans="1:4" ht="16.5" customHeight="1" x14ac:dyDescent="0.2">
      <c r="A16" s="16" t="s">
        <v>38</v>
      </c>
      <c r="B16" s="28">
        <v>352.8</v>
      </c>
      <c r="C16" s="28">
        <v>364</v>
      </c>
      <c r="D16" s="28">
        <v>387.9</v>
      </c>
    </row>
    <row r="17" spans="1:4" ht="16.5" customHeight="1" x14ac:dyDescent="0.2">
      <c r="A17" s="19" t="s">
        <v>39</v>
      </c>
      <c r="B17" s="28">
        <v>47</v>
      </c>
      <c r="C17" s="28">
        <v>47</v>
      </c>
      <c r="D17" s="28">
        <v>47</v>
      </c>
    </row>
    <row r="18" spans="1:4" ht="16.5" customHeight="1" x14ac:dyDescent="0.2">
      <c r="A18" s="19" t="s">
        <v>40</v>
      </c>
      <c r="B18" s="28">
        <v>673.8</v>
      </c>
      <c r="C18" s="28">
        <v>655.4</v>
      </c>
      <c r="D18" s="28">
        <v>647.5</v>
      </c>
    </row>
    <row r="19" spans="1:4" s="18" customFormat="1" ht="16.5" customHeight="1" x14ac:dyDescent="0.2">
      <c r="A19" s="8" t="s">
        <v>13</v>
      </c>
      <c r="B19" s="30">
        <f>SUM(B16:B18)</f>
        <v>1073.5999999999999</v>
      </c>
      <c r="C19" s="30">
        <f>SUM(C16:C18)</f>
        <v>1066.4000000000001</v>
      </c>
      <c r="D19" s="30">
        <f>SUM(D16:D18)</f>
        <v>1082.4000000000001</v>
      </c>
    </row>
  </sheetData>
  <pageMargins left="0.7" right="0.7" top="0.75" bottom="0.75" header="0.3" footer="0.3"/>
  <pageSetup paperSize="9" scale="67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E40" sqref="E40"/>
    </sheetView>
  </sheetViews>
  <sheetFormatPr defaultColWidth="8.7109375" defaultRowHeight="12.75" x14ac:dyDescent="0.2"/>
  <cols>
    <col min="1" max="1" width="8.7109375" style="10"/>
    <col min="2" max="2" width="45.140625" style="10" customWidth="1"/>
    <col min="3" max="16384" width="8.7109375" style="10"/>
  </cols>
  <sheetData>
    <row r="1" spans="1:2" x14ac:dyDescent="0.2">
      <c r="A1" s="10">
        <v>3</v>
      </c>
      <c r="B1" s="10" t="str">
        <f>INDEX(данные2!A16:A18, A1)</f>
        <v>Безвозмездные поступления (млн. руб)</v>
      </c>
    </row>
    <row r="2" spans="1:2" x14ac:dyDescent="0.2">
      <c r="A2" s="10" t="s">
        <v>17</v>
      </c>
      <c r="B2" s="6">
        <f>VLOOKUP(B$1,данные2!$A:$Q,MATCH(A2,данные2!$A$1:$Q$1,0),0)</f>
        <v>673.8</v>
      </c>
    </row>
    <row r="3" spans="1:2" x14ac:dyDescent="0.2">
      <c r="A3" s="10" t="s">
        <v>18</v>
      </c>
      <c r="B3" s="6">
        <f>VLOOKUP(B$1,данные2!$A:$Q,MATCH(A3,данные2!$A$1:$Q$1,0),0)</f>
        <v>655.4</v>
      </c>
    </row>
    <row r="4" spans="1:2" x14ac:dyDescent="0.2">
      <c r="A4" s="10" t="s">
        <v>44</v>
      </c>
      <c r="B4" s="6">
        <f>VLOOKUP(B$1,данные2!$A:$Q,MATCH(A4,данные2!$A$1:$Q$1,0),0)</f>
        <v>647.5</v>
      </c>
    </row>
    <row r="5" spans="1:2" x14ac:dyDescent="0.2">
      <c r="B5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A5" sqref="A5"/>
    </sheetView>
  </sheetViews>
  <sheetFormatPr defaultColWidth="8.7109375" defaultRowHeight="12.75" x14ac:dyDescent="0.2"/>
  <cols>
    <col min="1" max="1" width="8.7109375" style="10"/>
    <col min="2" max="2" width="41.42578125" style="10" customWidth="1"/>
    <col min="3" max="16384" width="8.7109375" style="10"/>
  </cols>
  <sheetData>
    <row r="1" spans="1:2" x14ac:dyDescent="0.2">
      <c r="A1" s="10">
        <v>1</v>
      </c>
      <c r="B1" s="10" t="str">
        <f>INDEX(данные2!A2:A14, A1)</f>
        <v>Социальная политика (млн. руб)</v>
      </c>
    </row>
    <row r="2" spans="1:2" x14ac:dyDescent="0.2">
      <c r="A2" s="10" t="s">
        <v>17</v>
      </c>
      <c r="B2" s="36">
        <f>VLOOKUP(B$1,данные2!$A:$Q,MATCH(A2,данные2!$A$1:$Q$1,0),0)</f>
        <v>11.1</v>
      </c>
    </row>
    <row r="3" spans="1:2" x14ac:dyDescent="0.2">
      <c r="A3" s="10" t="s">
        <v>18</v>
      </c>
      <c r="B3" s="36">
        <f>VLOOKUP(B$1,данные2!$A:$Q,MATCH(A3,данные2!$A$1:$Q$1,0),0)</f>
        <v>8.1999999999999993</v>
      </c>
    </row>
    <row r="4" spans="1:2" x14ac:dyDescent="0.2">
      <c r="A4" s="10" t="s">
        <v>44</v>
      </c>
      <c r="B4" s="36">
        <f>VLOOKUP(B$1,данные2!$A:$Q,MATCH(A4,данные2!$A$1:$Q$1,0),0)</f>
        <v>4.7</v>
      </c>
    </row>
    <row r="5" spans="1:2" x14ac:dyDescent="0.2">
      <c r="B5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3"/>
  <sheetViews>
    <sheetView zoomScale="80" zoomScaleNormal="80" workbookViewId="0">
      <selection activeCell="O5" sqref="O5"/>
    </sheetView>
  </sheetViews>
  <sheetFormatPr defaultColWidth="8.7109375" defaultRowHeight="12.75" x14ac:dyDescent="0.2"/>
  <cols>
    <col min="1" max="1" width="12.42578125" style="10" customWidth="1"/>
    <col min="2" max="6" width="14.42578125" style="43" customWidth="1"/>
    <col min="7" max="7" width="14.42578125" style="15" customWidth="1"/>
    <col min="8" max="11" width="14.42578125" style="43" customWidth="1"/>
    <col min="12" max="15" width="14.42578125" style="15" customWidth="1"/>
    <col min="16" max="16" width="15" style="10" customWidth="1"/>
    <col min="17" max="16384" width="8.7109375" style="10"/>
  </cols>
  <sheetData>
    <row r="1" spans="1:17" ht="264.95" customHeight="1" x14ac:dyDescent="0.2">
      <c r="A1" s="8" t="s">
        <v>7</v>
      </c>
      <c r="B1" s="50" t="s">
        <v>47</v>
      </c>
      <c r="C1" s="50" t="s">
        <v>48</v>
      </c>
      <c r="D1" s="51" t="s">
        <v>49</v>
      </c>
      <c r="E1" s="51" t="s">
        <v>50</v>
      </c>
      <c r="F1" s="51" t="s">
        <v>51</v>
      </c>
      <c r="G1" s="12" t="s">
        <v>52</v>
      </c>
      <c r="H1" s="51" t="s">
        <v>53</v>
      </c>
      <c r="I1" s="51" t="s">
        <v>54</v>
      </c>
      <c r="J1" s="51" t="s">
        <v>55</v>
      </c>
      <c r="K1" s="51" t="s">
        <v>56</v>
      </c>
      <c r="L1" s="12" t="s">
        <v>57</v>
      </c>
      <c r="M1" s="12" t="s">
        <v>58</v>
      </c>
      <c r="N1" s="12" t="s">
        <v>59</v>
      </c>
      <c r="O1" s="12" t="s">
        <v>60</v>
      </c>
      <c r="P1" s="12"/>
    </row>
    <row r="2" spans="1:17" s="43" customFormat="1" ht="15.6" customHeight="1" x14ac:dyDescent="0.2">
      <c r="A2" s="50" t="s">
        <v>17</v>
      </c>
      <c r="B2" s="46">
        <v>662.2</v>
      </c>
      <c r="C2" s="45">
        <v>10.7</v>
      </c>
      <c r="D2" s="45">
        <v>103.6</v>
      </c>
      <c r="E2" s="45">
        <v>8.1</v>
      </c>
      <c r="F2" s="45">
        <v>0.4</v>
      </c>
      <c r="G2" s="45">
        <v>4.9000000000000004</v>
      </c>
      <c r="H2" s="45">
        <v>129.80000000000001</v>
      </c>
      <c r="I2" s="45">
        <v>1</v>
      </c>
      <c r="J2" s="45">
        <v>103.2</v>
      </c>
      <c r="K2" s="45">
        <v>6.3</v>
      </c>
      <c r="L2" s="45">
        <v>0.1</v>
      </c>
      <c r="M2" s="46">
        <v>4.0999999999999996</v>
      </c>
      <c r="N2" s="46">
        <v>0.1</v>
      </c>
      <c r="O2" s="45">
        <v>5</v>
      </c>
      <c r="P2" s="46"/>
      <c r="Q2" s="47"/>
    </row>
    <row r="3" spans="1:17" s="43" customFormat="1" ht="15.6" customHeight="1" x14ac:dyDescent="0.2">
      <c r="A3" s="50" t="s">
        <v>18</v>
      </c>
      <c r="B3" s="45">
        <v>670</v>
      </c>
      <c r="C3" s="45">
        <v>8.4</v>
      </c>
      <c r="D3" s="46">
        <v>74.099999999999994</v>
      </c>
      <c r="E3" s="45">
        <v>5.8</v>
      </c>
      <c r="F3" s="45">
        <v>0.3</v>
      </c>
      <c r="G3" s="45">
        <v>4.2</v>
      </c>
      <c r="H3" s="45">
        <v>141.80000000000001</v>
      </c>
      <c r="I3" s="45">
        <v>0.1</v>
      </c>
      <c r="J3" s="45">
        <v>94.7</v>
      </c>
      <c r="K3" s="45">
        <v>30</v>
      </c>
      <c r="L3" s="45">
        <v>0.1</v>
      </c>
      <c r="M3" s="46">
        <v>0.1</v>
      </c>
      <c r="N3" s="46">
        <v>0.1</v>
      </c>
      <c r="O3" s="45">
        <v>5</v>
      </c>
      <c r="P3" s="46"/>
      <c r="Q3" s="47"/>
    </row>
    <row r="4" spans="1:17" s="43" customFormat="1" ht="15.6" customHeight="1" x14ac:dyDescent="0.2">
      <c r="A4" s="50" t="s">
        <v>44</v>
      </c>
      <c r="B4" s="45">
        <v>664.2</v>
      </c>
      <c r="C4" s="45">
        <v>8.4</v>
      </c>
      <c r="D4" s="46">
        <v>74.099999999999994</v>
      </c>
      <c r="E4" s="45">
        <v>3.3</v>
      </c>
      <c r="F4" s="45">
        <v>0.3</v>
      </c>
      <c r="G4" s="45">
        <v>4.0999999999999996</v>
      </c>
      <c r="H4" s="45">
        <v>153.80000000000001</v>
      </c>
      <c r="I4" s="45">
        <v>0.1</v>
      </c>
      <c r="J4" s="45">
        <v>95</v>
      </c>
      <c r="K4" s="45">
        <v>42.9</v>
      </c>
      <c r="L4" s="46">
        <v>0.1</v>
      </c>
      <c r="M4" s="46">
        <v>0.1</v>
      </c>
      <c r="N4" s="46">
        <v>0.1</v>
      </c>
      <c r="O4" s="45">
        <v>5</v>
      </c>
      <c r="P4" s="46"/>
      <c r="Q4" s="47"/>
    </row>
    <row r="5" spans="1:17" s="17" customFormat="1" x14ac:dyDescent="0.2">
      <c r="B5" s="43"/>
      <c r="C5" s="43"/>
      <c r="D5" s="43"/>
      <c r="E5" s="47"/>
      <c r="F5" s="43"/>
      <c r="G5" s="43"/>
      <c r="H5" s="47"/>
      <c r="I5" s="43"/>
      <c r="J5" s="47"/>
      <c r="K5" s="43"/>
      <c r="L5" s="43"/>
      <c r="M5" s="47"/>
      <c r="N5" s="78"/>
      <c r="O5" s="43"/>
      <c r="P5" s="48"/>
    </row>
    <row r="6" spans="1:17" x14ac:dyDescent="0.2">
      <c r="H6" s="47"/>
      <c r="M6" s="43"/>
      <c r="N6" s="78"/>
      <c r="O6" s="43"/>
      <c r="P6" s="17"/>
    </row>
    <row r="7" spans="1:17" x14ac:dyDescent="0.2">
      <c r="C7" s="49"/>
      <c r="E7" s="49"/>
      <c r="F7" s="49"/>
      <c r="G7" s="14"/>
      <c r="H7" s="49"/>
      <c r="I7" s="49"/>
      <c r="J7" s="49"/>
      <c r="K7" s="49"/>
      <c r="L7" s="14"/>
      <c r="M7" s="49"/>
      <c r="N7" s="79"/>
      <c r="O7" s="49"/>
      <c r="P7" s="17"/>
    </row>
    <row r="8" spans="1:17" x14ac:dyDescent="0.2">
      <c r="K8" s="49"/>
      <c r="M8" s="43"/>
      <c r="N8" s="78"/>
      <c r="O8" s="43"/>
      <c r="P8" s="17"/>
    </row>
    <row r="9" spans="1:17" x14ac:dyDescent="0.2">
      <c r="M9" s="43"/>
      <c r="N9" s="78"/>
      <c r="O9" s="43"/>
      <c r="P9" s="17"/>
    </row>
    <row r="10" spans="1:17" x14ac:dyDescent="0.2">
      <c r="N10" s="80"/>
    </row>
    <row r="11" spans="1:17" x14ac:dyDescent="0.2">
      <c r="N11" s="80"/>
    </row>
    <row r="12" spans="1:17" x14ac:dyDescent="0.2">
      <c r="N12" s="80"/>
    </row>
    <row r="13" spans="1:17" x14ac:dyDescent="0.2">
      <c r="N13" s="80"/>
    </row>
  </sheetData>
  <pageMargins left="0" right="0" top="0.74803149606299213" bottom="0.74803149606299213" header="0.31496062992125984" footer="0.31496062992125984"/>
  <pageSetup paperSize="9" scale="41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7"/>
  <sheetViews>
    <sheetView zoomScale="80" zoomScaleNormal="80" workbookViewId="0">
      <selection activeCell="A15" sqref="A15"/>
    </sheetView>
  </sheetViews>
  <sheetFormatPr defaultColWidth="8.7109375" defaultRowHeight="12.75" x14ac:dyDescent="0.2"/>
  <cols>
    <col min="1" max="1" width="90.140625" style="1" customWidth="1"/>
    <col min="2" max="2" width="24.42578125" style="1" customWidth="1"/>
    <col min="3" max="16384" width="8.7109375" style="1"/>
  </cols>
  <sheetData>
    <row r="1" spans="1:2" x14ac:dyDescent="0.2">
      <c r="A1" s="1">
        <v>1</v>
      </c>
      <c r="B1" s="1" t="str">
        <f>INDEX(данные3!A2:A4, A1)</f>
        <v>2024 год</v>
      </c>
    </row>
    <row r="2" spans="1:2" ht="29.1" customHeight="1" x14ac:dyDescent="0.2">
      <c r="A2" s="2" t="s">
        <v>47</v>
      </c>
      <c r="B2" s="6">
        <f>VLOOKUP(B$1,данные3!$A:$P,MATCH(A2,данные3!$A$1:$P$1,0),0)</f>
        <v>662.2</v>
      </c>
    </row>
    <row r="3" spans="1:2" ht="40.5" customHeight="1" x14ac:dyDescent="0.2">
      <c r="A3" s="2" t="s">
        <v>48</v>
      </c>
      <c r="B3" s="6">
        <f>VLOOKUP(B$1,данные3!$A:$P,MATCH(A3,данные3!$A$1:$P$1,0),0)</f>
        <v>10.7</v>
      </c>
    </row>
    <row r="4" spans="1:2" ht="29.1" customHeight="1" x14ac:dyDescent="0.2">
      <c r="A4" s="2" t="s">
        <v>49</v>
      </c>
      <c r="B4" s="6">
        <f>VLOOKUP(B$1,данные3!$A:$P,MATCH(A4,данные3!$A$1:$P$1,0),0)</f>
        <v>103.6</v>
      </c>
    </row>
    <row r="5" spans="1:2" ht="29.1" customHeight="1" x14ac:dyDescent="0.2">
      <c r="A5" s="2" t="s">
        <v>50</v>
      </c>
      <c r="B5" s="6">
        <f>VLOOKUP(B$1,данные3!$A:$P,MATCH(A5,данные3!$A$1:$P$1,0),0)</f>
        <v>8.1</v>
      </c>
    </row>
    <row r="6" spans="1:2" ht="29.1" customHeight="1" x14ac:dyDescent="0.2">
      <c r="A6" s="3" t="s">
        <v>51</v>
      </c>
      <c r="B6" s="6">
        <f>VLOOKUP(B$1,данные3!$A:$P,MATCH(A6,данные3!$A$1:$P$1,0),0)</f>
        <v>0.4</v>
      </c>
    </row>
    <row r="7" spans="1:2" ht="29.1" customHeight="1" x14ac:dyDescent="0.2">
      <c r="A7" s="3" t="s">
        <v>61</v>
      </c>
      <c r="B7" s="6">
        <f>VLOOKUP(B$1,данные3!$A:$P,MATCH(A7,данные3!$A$1:$P$1,0),0)</f>
        <v>4.9000000000000004</v>
      </c>
    </row>
    <row r="8" spans="1:2" ht="29.1" customHeight="1" x14ac:dyDescent="0.2">
      <c r="A8" s="3" t="s">
        <v>53</v>
      </c>
      <c r="B8" s="6">
        <f>VLOOKUP(B$1,данные3!$A:$P,MATCH(A8,данные3!$A$1:$P$1,0),0)</f>
        <v>129.80000000000001</v>
      </c>
    </row>
    <row r="9" spans="1:2" ht="29.1" customHeight="1" x14ac:dyDescent="0.2">
      <c r="A9" s="3" t="s">
        <v>54</v>
      </c>
      <c r="B9" s="6">
        <f>VLOOKUP(B$1,данные3!$A:$P,MATCH(A9,данные3!$A$1:$P$1,0),0)</f>
        <v>1</v>
      </c>
    </row>
    <row r="10" spans="1:2" ht="29.1" customHeight="1" x14ac:dyDescent="0.2">
      <c r="A10" s="3" t="s">
        <v>55</v>
      </c>
      <c r="B10" s="6">
        <f>VLOOKUP(B$1,данные3!$A:$P,MATCH(A10,данные3!$A$1:$P$1,0),0)</f>
        <v>103.2</v>
      </c>
    </row>
    <row r="11" spans="1:2" ht="29.1" customHeight="1" x14ac:dyDescent="0.2">
      <c r="A11" s="3" t="s">
        <v>56</v>
      </c>
      <c r="B11" s="6">
        <f>VLOOKUP(B$1,данные3!$A:$P,MATCH(A11,данные3!$A$1:$P$1,0),0)</f>
        <v>6.3</v>
      </c>
    </row>
    <row r="12" spans="1:2" ht="29.1" customHeight="1" x14ac:dyDescent="0.2">
      <c r="A12" s="3" t="s">
        <v>57</v>
      </c>
      <c r="B12" s="6">
        <f>VLOOKUP(B$1,данные3!$A:$P,MATCH(A12,данные3!$A$1:$P$1,0),0)</f>
        <v>0.1</v>
      </c>
    </row>
    <row r="13" spans="1:2" ht="29.1" customHeight="1" x14ac:dyDescent="0.2">
      <c r="A13" s="3" t="s">
        <v>58</v>
      </c>
      <c r="B13" s="6">
        <f>VLOOKUP(B$1,данные3!$A:$P,MATCH(A13,данные3!$A$1:$P$1,0),0)</f>
        <v>4.0999999999999996</v>
      </c>
    </row>
    <row r="14" spans="1:2" ht="29.1" customHeight="1" x14ac:dyDescent="0.2">
      <c r="A14" s="44" t="s">
        <v>59</v>
      </c>
      <c r="B14" s="6">
        <f>VLOOKUP(B$1,данные3!$A:$P,MATCH(A14,данные3!$A$1:$P$1,0),0)</f>
        <v>0.1</v>
      </c>
    </row>
    <row r="15" spans="1:2" ht="29.1" customHeight="1" x14ac:dyDescent="0.2">
      <c r="A15" s="3" t="s">
        <v>60</v>
      </c>
      <c r="B15" s="6">
        <f>VLOOKUP(B$1,данные3!$A:$P,MATCH(A15,данные3!$A$1:$P$1,0),0)</f>
        <v>5</v>
      </c>
    </row>
    <row r="16" spans="1:2" ht="29.1" customHeight="1" x14ac:dyDescent="0.2">
      <c r="A16" s="44"/>
      <c r="B16" s="6"/>
    </row>
    <row r="17" spans="1:2" s="5" customFormat="1" ht="21" customHeight="1" x14ac:dyDescent="0.2">
      <c r="A17" s="4" t="s">
        <v>6</v>
      </c>
      <c r="B17" s="7">
        <f>SUM(B2:B16)</f>
        <v>1039.4999999999998</v>
      </c>
    </row>
  </sheetData>
  <pageMargins left="0.7" right="0.7" top="0.75" bottom="0.75" header="0.3" footer="0.3"/>
  <pageSetup paperSize="9" scale="76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Дашборд</vt:lpstr>
      <vt:lpstr>Обработка0</vt:lpstr>
      <vt:lpstr>Данные</vt:lpstr>
      <vt:lpstr>данные2</vt:lpstr>
      <vt:lpstr>обработка2</vt:lpstr>
      <vt:lpstr>обработка</vt:lpstr>
      <vt:lpstr>данные3</vt:lpstr>
      <vt:lpstr>обработка3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Анья</dc:creator>
  <cp:lastModifiedBy>KSO</cp:lastModifiedBy>
  <cp:lastPrinted>2023-11-17T11:45:34Z</cp:lastPrinted>
  <dcterms:created xsi:type="dcterms:W3CDTF">2021-05-17T08:50:17Z</dcterms:created>
  <dcterms:modified xsi:type="dcterms:W3CDTF">2024-05-17T10:17:34Z</dcterms:modified>
</cp:coreProperties>
</file>